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comments2.xml" ContentType="application/vnd.openxmlformats-officedocument.spreadsheetml.comment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1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artur\OneDrive\BT\Excel-Basis 2020\Excel Basis 2020\"/>
    </mc:Choice>
  </mc:AlternateContent>
  <xr:revisionPtr revIDLastSave="0" documentId="13_ncr:1_{BF1987A0-B16F-4109-94D2-1F2EA6CD25C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Übung 1 Datum" sheetId="6" r:id="rId1"/>
    <sheet name="Übung 1 Lösung" sheetId="9" state="hidden" r:id="rId2"/>
    <sheet name="Übung 2  Zeit" sheetId="11" r:id="rId3"/>
    <sheet name="Übung 2  Lösung" sheetId="7" state="hidden" r:id="rId4"/>
    <sheet name="Geburtstagskalender" sheetId="8" r:id="rId5"/>
    <sheet name="Geburtstagskalender_Lösung" sheetId="2" state="hidden" r:id="rId6"/>
    <sheet name="Hinweis" sheetId="5" r:id="rId7"/>
  </sheets>
  <definedNames>
    <definedName name="_08.04.1951" localSheetId="4">Geburtstagskalender!$C$10:$C$23</definedName>
    <definedName name="_08.04.1951">Geburtstagskalender_Lösung!$C$10:$C$23</definedName>
    <definedName name="_xlnm._FilterDatabase" localSheetId="4" hidden="1">Geburtstagskalender!$A$8:$F$23</definedName>
    <definedName name="_xlnm._FilterDatabase" localSheetId="5" hidden="1">Geburtstagskalender_Lösung!$A$8:$F$23</definedName>
    <definedName name="_xlnm._FilterDatabase" localSheetId="0" hidden="1">'Übung 1 Datum'!$A$24:$E$36</definedName>
    <definedName name="_xlnm._FilterDatabase" localSheetId="1" hidden="1">'Übung 1 Lösung'!$A$24:$E$36</definedName>
    <definedName name="_xlnm._FilterDatabase" localSheetId="3" hidden="1">'Übung 2  Lösung'!$A$6:$F$15</definedName>
    <definedName name="_xlnm._FilterDatabase" localSheetId="2" hidden="1">'Übung 2  Zeit'!$A$6:$F$15</definedName>
    <definedName name="_xlnm.Print_Titles" localSheetId="4">Geburtstagskalender!$1:$2</definedName>
    <definedName name="_xlnm.Print_Titles" localSheetId="5">Geburtstagskalender_Lösung!$1:$2</definedName>
    <definedName name="_xlnm.Print_Titles" localSheetId="6">Hinweis!$1:$2</definedName>
    <definedName name="_xlnm.Print_Titles" localSheetId="0">'Übung 1 Datum'!$1:$2</definedName>
    <definedName name="_xlnm.Print_Titles" localSheetId="1">'Übung 1 Lösung'!$1:$2</definedName>
    <definedName name="_xlnm.Print_Titles" localSheetId="3">'Übung 2  Lösung'!$1:$2</definedName>
    <definedName name="_xlnm.Print_Titles" localSheetId="2">'Übung 2  Zeit'!$1:$2</definedName>
    <definedName name="geboren" localSheetId="4">Geburtstagskalender!$C$9:$C$23</definedName>
    <definedName name="geboren">Geburtstagskalender_Lösung!$C$9:$C$23</definedName>
    <definedName name="Sortierung" localSheetId="4">Geburtstagskalender!$D$9:$D$23</definedName>
    <definedName name="Sortierung">Geburtstagskalender_Lösung!$D$9:$D$23</definedName>
  </definedNames>
  <calcPr calcId="191029"/>
</workbook>
</file>

<file path=xl/calcChain.xml><?xml version="1.0" encoding="utf-8"?>
<calcChain xmlns="http://schemas.openxmlformats.org/spreadsheetml/2006/main">
  <c r="B14" i="9" l="1"/>
  <c r="B15" i="9" s="1"/>
  <c r="B5" i="9"/>
  <c r="B5" i="6"/>
  <c r="B14" i="6"/>
  <c r="B15" i="6" s="1"/>
  <c r="D4" i="2" l="1"/>
  <c r="B48" i="6" l="1"/>
  <c r="E31" i="11"/>
  <c r="A31" i="11"/>
  <c r="E30" i="11"/>
  <c r="A30" i="11"/>
  <c r="E29" i="11"/>
  <c r="A29" i="11"/>
  <c r="E28" i="11"/>
  <c r="A28" i="11"/>
  <c r="E27" i="11"/>
  <c r="A27" i="11"/>
  <c r="E26" i="11"/>
  <c r="A26" i="11"/>
  <c r="E25" i="11"/>
  <c r="A25" i="11"/>
  <c r="A15" i="11"/>
  <c r="A14" i="11"/>
  <c r="A13" i="11"/>
  <c r="A12" i="11"/>
  <c r="A11" i="11"/>
  <c r="A10" i="11"/>
  <c r="A9" i="11"/>
  <c r="A8" i="11"/>
  <c r="A7" i="11"/>
  <c r="A6" i="11"/>
  <c r="B61" i="9" l="1"/>
  <c r="B62" i="9" s="1"/>
  <c r="B48" i="9"/>
  <c r="B49" i="9" s="1"/>
  <c r="B50" i="9" s="1"/>
  <c r="E25" i="9"/>
  <c r="D25" i="9"/>
  <c r="E32" i="9"/>
  <c r="D32" i="9"/>
  <c r="E31" i="9"/>
  <c r="D31" i="9"/>
  <c r="E29" i="9"/>
  <c r="D29" i="9"/>
  <c r="E27" i="9"/>
  <c r="D27" i="9"/>
  <c r="E33" i="9"/>
  <c r="D33" i="9"/>
  <c r="E30" i="9"/>
  <c r="D30" i="9"/>
  <c r="E28" i="9"/>
  <c r="D28" i="9"/>
  <c r="E26" i="9"/>
  <c r="D26" i="9"/>
  <c r="B16" i="9"/>
  <c r="B7" i="9"/>
  <c r="B61" i="6"/>
  <c r="D9" i="2"/>
  <c r="D23" i="2"/>
  <c r="D22" i="2"/>
  <c r="D21" i="2"/>
  <c r="D20" i="2"/>
  <c r="D19" i="2"/>
  <c r="D18" i="2"/>
  <c r="D17" i="2"/>
  <c r="D16" i="2"/>
  <c r="D15" i="2"/>
  <c r="D11" i="2"/>
  <c r="D10" i="2"/>
  <c r="D14" i="2"/>
  <c r="D13" i="2"/>
  <c r="D12" i="2"/>
  <c r="F15" i="7"/>
  <c r="F14" i="7"/>
  <c r="F13" i="7"/>
  <c r="F12" i="7"/>
  <c r="F11" i="7"/>
  <c r="F10" i="7"/>
  <c r="F9" i="7"/>
  <c r="F8" i="7"/>
  <c r="F7" i="7"/>
  <c r="F6" i="7"/>
  <c r="F32" i="7"/>
  <c r="G26" i="7"/>
  <c r="E31" i="7"/>
  <c r="G31" i="7" s="1"/>
  <c r="E30" i="7"/>
  <c r="E29" i="7"/>
  <c r="G29" i="7" s="1"/>
  <c r="E28" i="7"/>
  <c r="G28" i="7" s="1"/>
  <c r="E27" i="7"/>
  <c r="G27" i="7" s="1"/>
  <c r="E26" i="7"/>
  <c r="E25" i="7"/>
  <c r="G25" i="7" s="1"/>
  <c r="A31" i="7"/>
  <c r="A30" i="7"/>
  <c r="A29" i="7"/>
  <c r="A28" i="7"/>
  <c r="A27" i="7"/>
  <c r="A26" i="7"/>
  <c r="A25" i="7"/>
  <c r="A13" i="7"/>
  <c r="A14" i="7"/>
  <c r="A15" i="7"/>
  <c r="A12" i="7"/>
  <c r="A11" i="7"/>
  <c r="A10" i="7"/>
  <c r="A9" i="7"/>
  <c r="A8" i="7"/>
  <c r="A7" i="7"/>
  <c r="A6" i="7"/>
  <c r="F16" i="7" l="1"/>
  <c r="C34" i="9"/>
  <c r="C36" i="9"/>
  <c r="C35" i="9"/>
  <c r="E32" i="7"/>
  <c r="G32" i="7" s="1"/>
  <c r="G30" i="7"/>
  <c r="B49" i="6" l="1"/>
  <c r="F9" i="2" l="1"/>
  <c r="F23" i="2" l="1"/>
  <c r="F6" i="2"/>
  <c r="E9" i="2" s="1"/>
  <c r="E11" i="2" l="1"/>
  <c r="E20" i="2"/>
  <c r="E18" i="2"/>
  <c r="E13" i="2"/>
  <c r="F12" i="2"/>
  <c r="F13" i="2"/>
  <c r="E16" i="2"/>
  <c r="E21" i="2"/>
  <c r="E14" i="2"/>
  <c r="F15" i="2"/>
  <c r="F16" i="2"/>
  <c r="F21" i="2"/>
  <c r="F14" i="2"/>
  <c r="F10" i="2"/>
  <c r="F17" i="2"/>
  <c r="F19" i="2"/>
  <c r="F22" i="2"/>
  <c r="F11" i="2"/>
  <c r="E12" i="2"/>
  <c r="F20" i="2"/>
  <c r="F18" i="2"/>
  <c r="E15" i="2"/>
  <c r="E10" i="2"/>
  <c r="E23" i="2"/>
  <c r="E17" i="2"/>
  <c r="E19" i="2"/>
  <c r="E2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Artur Weinhardt</author>
  </authors>
  <commentList>
    <comment ref="A29" authorId="0" shapeId="0" xr:uid="{00000000-0006-0000-0400-000001000000}">
      <text>
        <r>
          <rPr>
            <sz val="9"/>
            <color indexed="81"/>
            <rFont val="Tahoma"/>
            <family val="2"/>
          </rPr>
          <t>Jahresende des aktuellen Jahres ermitteln.</t>
        </r>
      </text>
    </comment>
    <comment ref="A30" authorId="0" shapeId="0" xr:uid="{00000000-0006-0000-0400-000002000000}">
      <text>
        <r>
          <rPr>
            <sz val="9"/>
            <color indexed="81"/>
            <rFont val="Tahoma"/>
            <family val="2"/>
          </rPr>
          <t>Wird für die Spalte "Hinweis" benötigt.</t>
        </r>
      </text>
    </comment>
    <comment ref="A31" authorId="0" shapeId="0" xr:uid="{00000000-0006-0000-0400-000003000000}">
      <text>
        <r>
          <rPr>
            <sz val="9"/>
            <color indexed="81"/>
            <rFont val="Tahoma"/>
            <family val="2"/>
          </rPr>
          <t>Umwandlung in Text um die führende Null zu erhalten.</t>
        </r>
      </text>
    </comment>
    <comment ref="A34" authorId="0" shapeId="0" xr:uid="{00000000-0006-0000-0400-000004000000}">
      <text>
        <r>
          <rPr>
            <sz val="9"/>
            <color indexed="81"/>
            <rFont val="Tahoma"/>
            <family val="2"/>
          </rPr>
          <t>Bei der zweiten WENN-Funktion muss der vorliegende Text in Zahlen umgewandelt werden, um +1 addieren zu können.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Artur Weinhardt</author>
  </authors>
  <commentList>
    <comment ref="A28" authorId="0" shapeId="0" xr:uid="{00000000-0006-0000-0500-000001000000}">
      <text>
        <r>
          <rPr>
            <sz val="9"/>
            <color indexed="81"/>
            <rFont val="Tahoma"/>
            <family val="2"/>
          </rPr>
          <t>Jahresende des aktuellen Jahres ermitteln.</t>
        </r>
      </text>
    </comment>
    <comment ref="A29" authorId="0" shapeId="0" xr:uid="{00000000-0006-0000-0500-000002000000}">
      <text>
        <r>
          <rPr>
            <sz val="9"/>
            <color indexed="81"/>
            <rFont val="Tahoma"/>
            <family val="2"/>
          </rPr>
          <t>Wird für die Spalte "Hinweis" benötigt.</t>
        </r>
      </text>
    </comment>
    <comment ref="A30" authorId="0" shapeId="0" xr:uid="{00000000-0006-0000-0500-000003000000}">
      <text>
        <r>
          <rPr>
            <sz val="9"/>
            <color indexed="81"/>
            <rFont val="Tahoma"/>
            <family val="2"/>
          </rPr>
          <t>Umwandlung in Text um die führende Null zu erhalten.</t>
        </r>
      </text>
    </comment>
    <comment ref="A32" authorId="0" shapeId="0" xr:uid="{00000000-0006-0000-0500-000004000000}">
      <text>
        <r>
          <rPr>
            <b/>
            <sz val="9"/>
            <color indexed="81"/>
            <rFont val="Tahoma"/>
            <family val="2"/>
          </rPr>
          <t>Artur Weinhardt:</t>
        </r>
        <r>
          <rPr>
            <sz val="9"/>
            <color indexed="81"/>
            <rFont val="Tahoma"/>
            <family val="2"/>
          </rPr>
          <t xml:space="preserve">
siehe unten.</t>
        </r>
      </text>
    </comment>
    <comment ref="A33" authorId="0" shapeId="0" xr:uid="{00000000-0006-0000-0500-000005000000}">
      <text>
        <r>
          <rPr>
            <sz val="9"/>
            <color indexed="81"/>
            <rFont val="Tahoma"/>
            <family val="2"/>
          </rPr>
          <t>Bei der zweiten WENN-Funktion muss der vorliegende Text in Zahlen umgewandelt werden, um +1 addieren zu können.</t>
        </r>
      </text>
    </comment>
  </commentList>
</comments>
</file>

<file path=xl/sharedStrings.xml><?xml version="1.0" encoding="utf-8"?>
<sst xmlns="http://schemas.openxmlformats.org/spreadsheetml/2006/main" count="197" uniqueCount="118">
  <si>
    <t>Status</t>
  </si>
  <si>
    <t>Screenshots</t>
  </si>
  <si>
    <t>Beispiele, Übungen</t>
  </si>
  <si>
    <t>bearbeiten</t>
  </si>
  <si>
    <t>offen</t>
  </si>
  <si>
    <t>Lösungen</t>
  </si>
  <si>
    <t>Hinweis</t>
  </si>
  <si>
    <t>Name</t>
  </si>
  <si>
    <t>Artur</t>
  </si>
  <si>
    <t>Carmen</t>
  </si>
  <si>
    <t>Eberhard</t>
  </si>
  <si>
    <t>Friedrich</t>
  </si>
  <si>
    <t>Gerhard</t>
  </si>
  <si>
    <t>Gisela</t>
  </si>
  <si>
    <t>Jutta</t>
  </si>
  <si>
    <t>Karola</t>
  </si>
  <si>
    <t>Malte</t>
  </si>
  <si>
    <t>Michael</t>
  </si>
  <si>
    <t>Sabine</t>
  </si>
  <si>
    <t>Sonja</t>
  </si>
  <si>
    <t>Trude</t>
  </si>
  <si>
    <t>Ulrike</t>
  </si>
  <si>
    <t>Ursula</t>
  </si>
  <si>
    <t>geboren</t>
  </si>
  <si>
    <t>Sortierung</t>
  </si>
  <si>
    <t>Alter</t>
  </si>
  <si>
    <t>Geburtstagskalender</t>
  </si>
  <si>
    <t>aktuelles Datum</t>
  </si>
  <si>
    <t>Datum</t>
  </si>
  <si>
    <t>Zeit</t>
  </si>
  <si>
    <t>Vorname</t>
  </si>
  <si>
    <t>Weinhardt</t>
  </si>
  <si>
    <t>Schofer</t>
  </si>
  <si>
    <t>Maier</t>
  </si>
  <si>
    <t>Kohler</t>
  </si>
  <si>
    <t>Müller</t>
  </si>
  <si>
    <t>Hintersee</t>
  </si>
  <si>
    <t>Kaltmeier</t>
  </si>
  <si>
    <t>Ast</t>
  </si>
  <si>
    <t>Assenbach</t>
  </si>
  <si>
    <t>Weiler</t>
  </si>
  <si>
    <t>Meyer</t>
  </si>
  <si>
    <t>Baumgärtner</t>
  </si>
  <si>
    <t>Hofer</t>
  </si>
  <si>
    <t>Karner</t>
  </si>
  <si>
    <t>Fälligkeit</t>
  </si>
  <si>
    <t>Rg.-Datum</t>
  </si>
  <si>
    <t>Zahlungsfrist</t>
  </si>
  <si>
    <t>Heute</t>
  </si>
  <si>
    <t>Weihnachten</t>
  </si>
  <si>
    <t>Anzahl Tage</t>
  </si>
  <si>
    <t>Beginn</t>
  </si>
  <si>
    <t>Ende</t>
  </si>
  <si>
    <t>Gesamt</t>
  </si>
  <si>
    <t>Tag</t>
  </si>
  <si>
    <t>Ankunft</t>
  </si>
  <si>
    <t>Start</t>
  </si>
  <si>
    <t>km</t>
  </si>
  <si>
    <t>Arbeitszeit</t>
  </si>
  <si>
    <t>Radtour</t>
  </si>
  <si>
    <t>Pause</t>
  </si>
  <si>
    <t>D4</t>
  </si>
  <si>
    <t>HEUTE()</t>
  </si>
  <si>
    <t>G6</t>
  </si>
  <si>
    <t>=DATWERT("31.12."&amp;JAHR(D4))</t>
  </si>
  <si>
    <t>=TEXT(D4;"MM")&amp;TEXT(D4;"TT")</t>
  </si>
  <si>
    <t>E4</t>
  </si>
  <si>
    <t>=TEXT(D9;"MM")&amp;TEXT(D9;"TT")</t>
  </si>
  <si>
    <t>=DATEDIF(D9;$G$6;"y")</t>
  </si>
  <si>
    <t>Bedingte Formatierung</t>
  </si>
  <si>
    <t>=WENN(E9=$E$4;"Heute Geburtstag";WENN(WERT(E9)=WERT($E$4)+1;"Morgen Geburtstag";""))</t>
  </si>
  <si>
    <t>Spalte: Alter</t>
  </si>
  <si>
    <t>Spalte: Sortierung</t>
  </si>
  <si>
    <t>Spalte: Hinweis</t>
  </si>
  <si>
    <t>in Spalte "Alter"</t>
  </si>
  <si>
    <t>Hinweise:</t>
  </si>
  <si>
    <t>Filter für B8:D23</t>
  </si>
  <si>
    <t>Gruppierung für Spalte F</t>
  </si>
  <si>
    <t>Rg.-Nr.</t>
  </si>
  <si>
    <t>Umsatz</t>
  </si>
  <si>
    <t>Monat</t>
  </si>
  <si>
    <t>Jahr</t>
  </si>
  <si>
    <t>Fällig am:</t>
  </si>
  <si>
    <t xml:space="preserve">Tage bis Weihnachten </t>
  </si>
  <si>
    <t>Geburtsdatum</t>
  </si>
  <si>
    <t>Alter (Jahre)</t>
  </si>
  <si>
    <t>km/h</t>
  </si>
  <si>
    <t>Kabel</t>
  </si>
  <si>
    <t>Friedrich Müller</t>
  </si>
  <si>
    <t>Ulrike Maier</t>
  </si>
  <si>
    <t>Trude Hintersee</t>
  </si>
  <si>
    <t>Karola Schofer</t>
  </si>
  <si>
    <t>Ursula Kaltmeier</t>
  </si>
  <si>
    <t>Gisela Ast</t>
  </si>
  <si>
    <t>Artur Weinhardt</t>
  </si>
  <si>
    <t>Gerhard Assenbach</t>
  </si>
  <si>
    <t>Eberhard Weiler</t>
  </si>
  <si>
    <t>Michael Meyer</t>
  </si>
  <si>
    <t>Jutta Baumgärtner</t>
  </si>
  <si>
    <t>Carmen Hofer</t>
  </si>
  <si>
    <t>Malte Karner</t>
  </si>
  <si>
    <t>Sabine Kohler</t>
  </si>
  <si>
    <t>Sonja Kabel</t>
  </si>
  <si>
    <t>Vorname, Name</t>
  </si>
  <si>
    <t>"Text in Spalten" verwenden</t>
  </si>
  <si>
    <t>=DATWERT("24.12."&amp;JAHR($C$48))</t>
  </si>
  <si>
    <t>=HEUTE()</t>
  </si>
  <si>
    <t>Bedingte Formatierung (s.u.)</t>
  </si>
  <si>
    <t>Radtouren</t>
  </si>
  <si>
    <t>C4</t>
  </si>
  <si>
    <t>F6</t>
  </si>
  <si>
    <t>=DATWERT("31.12."&amp;JAHR(C4))</t>
  </si>
  <si>
    <t>=TEXT(C4;"MM")&amp;TEXT(C4;"TT")</t>
  </si>
  <si>
    <t>=TEXT(C9;"MM")&amp;TEXT(C9;"TT")</t>
  </si>
  <si>
    <t>=DATEDIF(C9;$F$6;"y")</t>
  </si>
  <si>
    <t>=WENN(D9=$D$4;"Heute Geburtstag";WENN(WERT(D9)=WERT($D$4)+1;"Morgen Geburtstag";""))</t>
  </si>
  <si>
    <t>Filter für A8:C23</t>
  </si>
  <si>
    <t>Gruppierung für Spalte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</si>
</sst>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[$€]_-;\-* #,##0.00\ [$€]_-;_-* &quot;-&quot;??\ [$€]_-;_-@_-"/>
    <numFmt numFmtId="165" formatCode="yyyy"/>
    <numFmt numFmtId="166" formatCode="dddd"/>
    <numFmt numFmtId="167" formatCode="[h]:mm"/>
    <numFmt numFmtId="168" formatCode="0.0"/>
  </numFmts>
  <fonts count="11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>
      <alignment vertical="top"/>
    </xf>
    <xf numFmtId="164" fontId="1" fillId="0" borderId="0" applyFont="0" applyFill="0" applyBorder="0" applyAlignment="0" applyProtection="0">
      <alignment vertical="top"/>
    </xf>
    <xf numFmtId="9" fontId="5" fillId="0" borderId="0" applyFont="0" applyFill="0" applyBorder="0" applyAlignment="0" applyProtection="0"/>
    <xf numFmtId="0" fontId="1" fillId="0" borderId="0"/>
    <xf numFmtId="0" fontId="5" fillId="0" borderId="0"/>
  </cellStyleXfs>
  <cellXfs count="71">
    <xf numFmtId="0" fontId="0" fillId="0" borderId="0" xfId="0">
      <alignment vertical="top"/>
    </xf>
    <xf numFmtId="0" fontId="2" fillId="0" borderId="0" xfId="0" applyNumberFormat="1" applyFont="1" applyFill="1" applyProtection="1">
      <alignment vertical="top"/>
      <protection locked="0"/>
    </xf>
    <xf numFmtId="0" fontId="0" fillId="0" borderId="0" xfId="0" applyFill="1" applyProtection="1">
      <alignment vertical="top"/>
      <protection locked="0"/>
    </xf>
    <xf numFmtId="0" fontId="0" fillId="3" borderId="0" xfId="0" applyFill="1" applyProtection="1">
      <alignment vertical="top"/>
      <protection locked="0"/>
    </xf>
    <xf numFmtId="0" fontId="0" fillId="2" borderId="4" xfId="0" applyFill="1" applyBorder="1" applyProtection="1">
      <alignment vertical="top"/>
      <protection locked="0"/>
    </xf>
    <xf numFmtId="0" fontId="0" fillId="2" borderId="5" xfId="0" applyFill="1" applyBorder="1" applyProtection="1">
      <alignment vertical="top"/>
      <protection locked="0"/>
    </xf>
    <xf numFmtId="0" fontId="0" fillId="2" borderId="0" xfId="0" applyFill="1" applyProtection="1">
      <alignment vertical="top"/>
      <protection locked="0"/>
    </xf>
    <xf numFmtId="0" fontId="0" fillId="0" borderId="0" xfId="0" applyProtection="1">
      <alignment vertical="top"/>
      <protection locked="0"/>
    </xf>
    <xf numFmtId="0" fontId="2" fillId="3" borderId="0" xfId="0" applyFont="1" applyFill="1" applyProtection="1">
      <alignment vertical="top"/>
      <protection locked="0"/>
    </xf>
    <xf numFmtId="0" fontId="0" fillId="0" borderId="0" xfId="0" applyAlignment="1"/>
    <xf numFmtId="14" fontId="0" fillId="0" borderId="0" xfId="0" applyNumberFormat="1">
      <alignment vertical="top"/>
    </xf>
    <xf numFmtId="0" fontId="0" fillId="0" borderId="0" xfId="0" applyNumberFormat="1">
      <alignment vertical="top"/>
    </xf>
    <xf numFmtId="0" fontId="7" fillId="4" borderId="8" xfId="0" applyFont="1" applyFill="1" applyBorder="1" applyAlignment="1"/>
    <xf numFmtId="0" fontId="7" fillId="4" borderId="9" xfId="0" applyFont="1" applyFill="1" applyBorder="1">
      <alignment vertical="top"/>
    </xf>
    <xf numFmtId="0" fontId="8" fillId="4" borderId="7" xfId="0" applyFont="1" applyFill="1" applyBorder="1">
      <alignment vertical="top"/>
    </xf>
    <xf numFmtId="0" fontId="7" fillId="4" borderId="7" xfId="0" applyFont="1" applyFill="1" applyBorder="1">
      <alignment vertical="top"/>
    </xf>
    <xf numFmtId="0" fontId="7" fillId="4" borderId="10" xfId="0" applyFont="1" applyFill="1" applyBorder="1" applyAlignment="1"/>
    <xf numFmtId="14" fontId="0" fillId="0" borderId="0" xfId="0" applyNumberFormat="1" applyProtection="1">
      <alignment vertical="top"/>
      <protection locked="0"/>
    </xf>
    <xf numFmtId="0" fontId="0" fillId="0" borderId="11" xfId="0" applyBorder="1" applyProtection="1">
      <alignment vertical="top"/>
      <protection locked="0"/>
    </xf>
    <xf numFmtId="0" fontId="2" fillId="0" borderId="0" xfId="0" applyFont="1">
      <alignment vertical="top"/>
    </xf>
    <xf numFmtId="14" fontId="0" fillId="0" borderId="11" xfId="0" applyNumberFormat="1" applyBorder="1" applyProtection="1">
      <alignment vertical="top"/>
      <protection locked="0"/>
    </xf>
    <xf numFmtId="1" fontId="0" fillId="0" borderId="0" xfId="0" applyNumberFormat="1" applyProtection="1">
      <alignment vertical="top"/>
      <protection locked="0"/>
    </xf>
    <xf numFmtId="20" fontId="0" fillId="0" borderId="0" xfId="0" applyNumberFormat="1">
      <alignment vertical="top"/>
    </xf>
    <xf numFmtId="166" fontId="0" fillId="0" borderId="0" xfId="0" applyNumberFormat="1">
      <alignment vertical="top"/>
    </xf>
    <xf numFmtId="0" fontId="0" fillId="0" borderId="0" xfId="0">
      <alignment vertical="top"/>
    </xf>
    <xf numFmtId="167" fontId="0" fillId="0" borderId="7" xfId="0" applyNumberFormat="1" applyBorder="1">
      <alignment vertical="top"/>
    </xf>
    <xf numFmtId="0" fontId="0" fillId="0" borderId="0" xfId="0">
      <alignment vertical="top"/>
    </xf>
    <xf numFmtId="0" fontId="0" fillId="0" borderId="10" xfId="0" applyBorder="1">
      <alignment vertical="top"/>
    </xf>
    <xf numFmtId="0" fontId="0" fillId="0" borderId="9" xfId="0" applyBorder="1">
      <alignment vertical="top"/>
    </xf>
    <xf numFmtId="0" fontId="7" fillId="4" borderId="0" xfId="0" applyFont="1" applyFill="1" applyAlignment="1">
      <alignment horizontal="center" vertical="top"/>
    </xf>
    <xf numFmtId="167" fontId="0" fillId="0" borderId="0" xfId="0" applyNumberFormat="1" applyBorder="1">
      <alignment vertical="top"/>
    </xf>
    <xf numFmtId="167" fontId="0" fillId="0" borderId="8" xfId="0" applyNumberFormat="1" applyBorder="1">
      <alignment vertical="top"/>
    </xf>
    <xf numFmtId="0" fontId="0" fillId="0" borderId="0" xfId="0" quotePrefix="1">
      <alignment vertical="top"/>
    </xf>
    <xf numFmtId="14" fontId="0" fillId="0" borderId="0" xfId="0" quotePrefix="1" applyNumberFormat="1">
      <alignment vertical="top"/>
    </xf>
    <xf numFmtId="0" fontId="2" fillId="0" borderId="0" xfId="0" applyFont="1" applyAlignment="1"/>
    <xf numFmtId="14" fontId="0" fillId="0" borderId="7" xfId="0" applyNumberFormat="1" applyBorder="1">
      <alignment vertical="top"/>
    </xf>
    <xf numFmtId="14" fontId="0" fillId="0" borderId="9" xfId="0" quotePrefix="1" applyNumberFormat="1" applyBorder="1">
      <alignment vertical="top"/>
    </xf>
    <xf numFmtId="165" fontId="6" fillId="0" borderId="7" xfId="0" applyNumberFormat="1" applyFont="1" applyBorder="1">
      <alignment vertical="top"/>
    </xf>
    <xf numFmtId="0" fontId="0" fillId="0" borderId="0" xfId="0" applyAlignment="1">
      <alignment horizontal="right" vertical="top"/>
    </xf>
    <xf numFmtId="0" fontId="0" fillId="0" borderId="3" xfId="0" applyBorder="1">
      <alignment vertical="top"/>
    </xf>
    <xf numFmtId="0" fontId="0" fillId="0" borderId="8" xfId="0" applyBorder="1" applyProtection="1">
      <alignment vertical="top"/>
      <protection locked="0"/>
    </xf>
    <xf numFmtId="14" fontId="0" fillId="0" borderId="9" xfId="0" applyNumberFormat="1" applyBorder="1">
      <alignment vertical="top"/>
    </xf>
    <xf numFmtId="0" fontId="0" fillId="0" borderId="6" xfId="0" applyBorder="1">
      <alignment vertical="top"/>
    </xf>
    <xf numFmtId="14" fontId="0" fillId="0" borderId="0" xfId="0" applyNumberFormat="1" applyBorder="1">
      <alignment vertical="top"/>
    </xf>
    <xf numFmtId="0" fontId="0" fillId="0" borderId="0" xfId="0" applyBorder="1">
      <alignment vertical="top"/>
    </xf>
    <xf numFmtId="0" fontId="0" fillId="0" borderId="0" xfId="0" applyBorder="1">
      <alignment vertical="top"/>
    </xf>
    <xf numFmtId="0" fontId="0" fillId="0" borderId="12" xfId="0" applyBorder="1">
      <alignment vertical="top"/>
    </xf>
    <xf numFmtId="0" fontId="0" fillId="0" borderId="4" xfId="0" applyBorder="1">
      <alignment vertical="top"/>
    </xf>
    <xf numFmtId="0" fontId="0" fillId="0" borderId="11" xfId="0" applyBorder="1">
      <alignment vertical="top"/>
    </xf>
    <xf numFmtId="0" fontId="7" fillId="4" borderId="8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0" fontId="0" fillId="0" borderId="1" xfId="0" applyBorder="1">
      <alignment vertical="top"/>
    </xf>
    <xf numFmtId="0" fontId="0" fillId="0" borderId="2" xfId="0" applyBorder="1">
      <alignment vertical="top"/>
    </xf>
    <xf numFmtId="0" fontId="0" fillId="0" borderId="12" xfId="0" applyBorder="1">
      <alignment vertical="top"/>
    </xf>
    <xf numFmtId="0" fontId="0" fillId="0" borderId="5" xfId="0" applyBorder="1">
      <alignment vertical="top"/>
    </xf>
    <xf numFmtId="0" fontId="0" fillId="0" borderId="0" xfId="0" applyBorder="1" applyProtection="1">
      <alignment vertical="top"/>
      <protection locked="0"/>
    </xf>
    <xf numFmtId="14" fontId="0" fillId="0" borderId="0" xfId="0" applyNumberFormat="1" applyBorder="1" applyProtection="1">
      <alignment vertical="top"/>
      <protection locked="0"/>
    </xf>
    <xf numFmtId="0" fontId="0" fillId="0" borderId="9" xfId="0" applyNumberFormat="1" applyBorder="1" applyProtection="1">
      <alignment vertical="top"/>
      <protection locked="0"/>
    </xf>
    <xf numFmtId="165" fontId="6" fillId="0" borderId="0" xfId="0" applyNumberFormat="1" applyFont="1" applyBorder="1" applyAlignment="1">
      <alignment horizontal="center" vertical="top"/>
    </xf>
    <xf numFmtId="14" fontId="0" fillId="0" borderId="11" xfId="0" quotePrefix="1" applyNumberFormat="1" applyBorder="1" applyProtection="1">
      <alignment vertical="top"/>
      <protection locked="0"/>
    </xf>
    <xf numFmtId="168" fontId="0" fillId="0" borderId="0" xfId="0" applyNumberFormat="1">
      <alignment vertical="top"/>
    </xf>
    <xf numFmtId="168" fontId="0" fillId="0" borderId="9" xfId="0" applyNumberFormat="1" applyBorder="1">
      <alignment vertical="top"/>
    </xf>
    <xf numFmtId="0" fontId="3" fillId="0" borderId="0" xfId="0" applyNumberFormat="1" applyFont="1" applyAlignment="1" applyProtection="1">
      <alignment horizontal="left" vertical="top"/>
      <protection locked="0"/>
    </xf>
    <xf numFmtId="0" fontId="6" fillId="0" borderId="0" xfId="0" applyFont="1" applyAlignment="1">
      <alignment horizontal="left" vertical="top"/>
    </xf>
    <xf numFmtId="0" fontId="2" fillId="2" borderId="1" xfId="0" applyFont="1" applyFill="1" applyBorder="1" applyAlignment="1" applyProtection="1">
      <alignment horizontal="center" vertical="top"/>
      <protection locked="0"/>
    </xf>
    <xf numFmtId="0" fontId="2" fillId="2" borderId="2" xfId="0" applyFont="1" applyFill="1" applyBorder="1" applyAlignment="1" applyProtection="1">
      <alignment horizontal="center" vertical="top"/>
      <protection locked="0"/>
    </xf>
    <xf numFmtId="0" fontId="2" fillId="2" borderId="3" xfId="0" applyFont="1" applyFill="1" applyBorder="1" applyAlignment="1" applyProtection="1">
      <alignment horizontal="center" vertical="top"/>
      <protection locked="0"/>
    </xf>
    <xf numFmtId="0" fontId="2" fillId="2" borderId="6" xfId="0" applyFont="1" applyFill="1" applyBorder="1" applyAlignment="1" applyProtection="1">
      <alignment horizontal="center" vertical="top"/>
      <protection locked="0"/>
    </xf>
    <xf numFmtId="0" fontId="2" fillId="2" borderId="0" xfId="0" applyFont="1" applyFill="1" applyBorder="1" applyAlignment="1" applyProtection="1">
      <alignment horizontal="center" vertical="top"/>
      <protection locked="0"/>
    </xf>
    <xf numFmtId="0" fontId="4" fillId="3" borderId="0" xfId="0" applyFont="1" applyFill="1" applyAlignment="1" applyProtection="1">
      <alignment horizontal="left" vertical="top"/>
      <protection locked="0"/>
    </xf>
  </cellXfs>
  <cellStyles count="5">
    <cellStyle name="Euro" xfId="1" xr:uid="{00000000-0005-0000-0000-000000000000}"/>
    <cellStyle name="Prozent 2" xfId="2" xr:uid="{00000000-0005-0000-0000-000001000000}"/>
    <cellStyle name="Standard" xfId="0" builtinId="0"/>
    <cellStyle name="Standard 2" xfId="3" xr:uid="{00000000-0005-0000-0000-000003000000}"/>
    <cellStyle name="Standard 3" xfId="4" xr:uid="{00000000-0005-0000-0000-000004000000}"/>
  </cellStyles>
  <dxfs count="3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62</xdr:row>
      <xdr:rowOff>95250</xdr:rowOff>
    </xdr:from>
    <xdr:ext cx="2781300" cy="387286"/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62000" y="10172700"/>
          <a:ext cx="2781300" cy="387286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lang="de-DE" sz="10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Verwenden Sie die Funktion DATEDIF() mit dem Parameter "y".</a:t>
          </a:r>
        </a:p>
      </xdr:txBody>
    </xdr:sp>
    <xdr:clientData/>
  </xdr:oneCellAnchor>
  <xdr:oneCellAnchor>
    <xdr:from>
      <xdr:col>0</xdr:col>
      <xdr:colOff>0</xdr:colOff>
      <xdr:row>50</xdr:row>
      <xdr:rowOff>161924</xdr:rowOff>
    </xdr:from>
    <xdr:ext cx="2752725" cy="542925"/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0" y="4086224"/>
          <a:ext cx="2733675" cy="542925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lang="de-DE" sz="10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Verwenden Sie die Funktion DATWERT() um Weihnachten für das laufende Jahr zu</a:t>
          </a:r>
          <a:r>
            <a:rPr lang="de-DE" sz="100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ermitteln.</a:t>
          </a:r>
          <a:endParaRPr lang="de-DE" sz="10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oneCellAnchor>
  <xdr:oneCellAnchor>
    <xdr:from>
      <xdr:col>0</xdr:col>
      <xdr:colOff>0</xdr:colOff>
      <xdr:row>8</xdr:row>
      <xdr:rowOff>0</xdr:rowOff>
    </xdr:from>
    <xdr:ext cx="2752725" cy="239809"/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762000" y="1333500"/>
          <a:ext cx="2752725" cy="239809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lang="de-DE" sz="10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Berechnen</a:t>
          </a:r>
          <a:r>
            <a:rPr lang="de-DE" sz="100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Sie das Fälligkeitsdatum.</a:t>
          </a:r>
          <a:endParaRPr lang="de-DE" sz="10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oneCellAnchor>
  <xdr:oneCellAnchor>
    <xdr:from>
      <xdr:col>0</xdr:col>
      <xdr:colOff>0</xdr:colOff>
      <xdr:row>37</xdr:row>
      <xdr:rowOff>0</xdr:rowOff>
    </xdr:from>
    <xdr:ext cx="2752725" cy="977191"/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762000" y="6029325"/>
          <a:ext cx="2752725" cy="977191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lang="de-DE" sz="10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Ermitteln Sie das Jahr (=JAHR) und den Monat (=TEXT).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lang="de-DE" sz="10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Berechnen</a:t>
          </a:r>
          <a:r>
            <a:rPr lang="de-DE" sz="100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Sie den Umsatz pro Jahr (=SUMMEWENNS).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lang="de-DE" sz="100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Sortieren Sie die Tabelle nach Monaten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lang="de-DE" sz="100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(Sortieren und Filtern).</a:t>
          </a:r>
          <a:endParaRPr lang="de-DE" sz="10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2752725" cy="239809"/>
    <xdr:sp macro="" textlink="">
      <xdr:nvSpPr>
        <xdr:cNvPr id="8" name="Textfeld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762000" y="2790825"/>
          <a:ext cx="2752725" cy="239809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lang="de-DE" sz="10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Berechnen</a:t>
          </a:r>
          <a:r>
            <a:rPr lang="de-DE" sz="100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Sie das Zahlungsfrist.</a:t>
          </a:r>
          <a:endParaRPr lang="de-DE" sz="10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50</xdr:row>
      <xdr:rowOff>161924</xdr:rowOff>
    </xdr:from>
    <xdr:ext cx="2752725" cy="542925"/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0" y="8296274"/>
          <a:ext cx="2752725" cy="542925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lang="de-DE" sz="10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Verwenden Sie die Funktion DATWERT() um Weihnachten für das laufende Jahr zu</a:t>
          </a:r>
          <a:r>
            <a:rPr lang="de-DE" sz="100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ermitteln.</a:t>
          </a:r>
          <a:endParaRPr lang="de-DE" sz="10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oneCellAnchor>
  <xdr:twoCellAnchor>
    <xdr:from>
      <xdr:col>0</xdr:col>
      <xdr:colOff>0</xdr:colOff>
      <xdr:row>8</xdr:row>
      <xdr:rowOff>0</xdr:rowOff>
    </xdr:from>
    <xdr:to>
      <xdr:col>3</xdr:col>
      <xdr:colOff>0</xdr:colOff>
      <xdr:row>9</xdr:row>
      <xdr:rowOff>114300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0" y="1333500"/>
          <a:ext cx="2752725" cy="276225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lang="de-DE" sz="10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Berechnen</a:t>
          </a:r>
          <a:r>
            <a:rPr lang="de-DE" sz="100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Sie das Fälligkeitsdatum.</a:t>
          </a:r>
          <a:endParaRPr lang="de-DE" sz="10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oneCellAnchor>
    <xdr:from>
      <xdr:col>0</xdr:col>
      <xdr:colOff>0</xdr:colOff>
      <xdr:row>17</xdr:row>
      <xdr:rowOff>0</xdr:rowOff>
    </xdr:from>
    <xdr:ext cx="2752725" cy="239809"/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504D549F-1960-4B2B-9E38-C53FCA7FB774}"/>
            </a:ext>
          </a:extLst>
        </xdr:cNvPr>
        <xdr:cNvSpPr txBox="1"/>
      </xdr:nvSpPr>
      <xdr:spPr>
        <a:xfrm>
          <a:off x="762000" y="2790825"/>
          <a:ext cx="2752725" cy="239809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lang="de-DE" sz="10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Berechnen</a:t>
          </a:r>
          <a:r>
            <a:rPr lang="de-DE" sz="100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Sie das Zahlungsfrist.</a:t>
          </a:r>
          <a:endParaRPr lang="de-DE" sz="10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oneCellAnchor>
  <xdr:oneCellAnchor>
    <xdr:from>
      <xdr:col>0</xdr:col>
      <xdr:colOff>0</xdr:colOff>
      <xdr:row>37</xdr:row>
      <xdr:rowOff>0</xdr:rowOff>
    </xdr:from>
    <xdr:ext cx="2752725" cy="829714"/>
    <xdr:sp macro="" textlink="">
      <xdr:nvSpPr>
        <xdr:cNvPr id="8" name="Textfeld 7">
          <a:extLst>
            <a:ext uri="{FF2B5EF4-FFF2-40B4-BE49-F238E27FC236}">
              <a16:creationId xmlns:a16="http://schemas.microsoft.com/office/drawing/2014/main" id="{9D4F99A2-A3D4-4B49-9ABA-1DD199043920}"/>
            </a:ext>
          </a:extLst>
        </xdr:cNvPr>
        <xdr:cNvSpPr txBox="1"/>
      </xdr:nvSpPr>
      <xdr:spPr>
        <a:xfrm>
          <a:off x="762000" y="6029325"/>
          <a:ext cx="2752725" cy="829714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lang="de-DE" sz="10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Ermitteln Sie das Jahr und den Monat.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lang="de-DE" sz="10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Berechnen</a:t>
          </a:r>
          <a:r>
            <a:rPr lang="de-DE" sz="100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Sie den Umsatz pro Jahr (SUMMEWENNS).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lang="de-DE" sz="100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Sortieren Sie die Tabelle nach Monaten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lang="de-DE" sz="100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(Sortieren und Filtern).</a:t>
          </a:r>
          <a:endParaRPr lang="de-DE" sz="10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oneCellAnchor>
  <xdr:oneCellAnchor>
    <xdr:from>
      <xdr:col>0</xdr:col>
      <xdr:colOff>0</xdr:colOff>
      <xdr:row>63</xdr:row>
      <xdr:rowOff>0</xdr:rowOff>
    </xdr:from>
    <xdr:ext cx="2781300" cy="387286"/>
    <xdr:sp macro="" textlink="">
      <xdr:nvSpPr>
        <xdr:cNvPr id="9" name="Textfeld 8">
          <a:extLst>
            <a:ext uri="{FF2B5EF4-FFF2-40B4-BE49-F238E27FC236}">
              <a16:creationId xmlns:a16="http://schemas.microsoft.com/office/drawing/2014/main" id="{3F1A1C5A-19F5-48B5-B99B-F28EF640B418}"/>
            </a:ext>
          </a:extLst>
        </xdr:cNvPr>
        <xdr:cNvSpPr txBox="1"/>
      </xdr:nvSpPr>
      <xdr:spPr>
        <a:xfrm>
          <a:off x="762000" y="10239375"/>
          <a:ext cx="2781300" cy="387286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lang="de-DE" sz="10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Verwenden Sie die Funktion DATEDIF() mit dem Parameter "y".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5</xdr:col>
      <xdr:colOff>504825</xdr:colOff>
      <xdr:row>18</xdr:row>
      <xdr:rowOff>114300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762000" y="2790825"/>
          <a:ext cx="3590925" cy="276225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lang="de-DE" sz="10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Berechnen</a:t>
          </a:r>
          <a:r>
            <a:rPr lang="de-DE" sz="100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Sie die Arbeitszeit sowie deren Summe.</a:t>
          </a:r>
          <a:endParaRPr lang="de-DE" sz="10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>
    <xdr:from>
      <xdr:col>0</xdr:col>
      <xdr:colOff>0</xdr:colOff>
      <xdr:row>32</xdr:row>
      <xdr:rowOff>161924</xdr:rowOff>
    </xdr:from>
    <xdr:to>
      <xdr:col>5</xdr:col>
      <xdr:colOff>504825</xdr:colOff>
      <xdr:row>36</xdr:row>
      <xdr:rowOff>19049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762000" y="5381624"/>
          <a:ext cx="3590925" cy="504825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lang="de-DE" sz="10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Berechnen</a:t>
          </a:r>
          <a:r>
            <a:rPr lang="de-DE" sz="100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Sie die km/h sowie die Summen "Zeit", "km/h" und den Gesamt-Durchschnitt km/h.. .</a:t>
          </a:r>
          <a:endParaRPr lang="de-DE" sz="10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17</xdr:row>
      <xdr:rowOff>0</xdr:rowOff>
    </xdr:from>
    <xdr:ext cx="3590925" cy="239809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762000" y="2790825"/>
          <a:ext cx="3590925" cy="239809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lang="de-DE" sz="10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Berechnen</a:t>
          </a:r>
          <a:r>
            <a:rPr lang="de-DE" sz="100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Sie die Arbeitszeit sowie deren Summe.</a:t>
          </a:r>
          <a:endParaRPr lang="de-DE" sz="10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oneCellAnchor>
  <xdr:oneCellAnchor>
    <xdr:from>
      <xdr:col>0</xdr:col>
      <xdr:colOff>0</xdr:colOff>
      <xdr:row>32</xdr:row>
      <xdr:rowOff>161924</xdr:rowOff>
    </xdr:from>
    <xdr:ext cx="3590925" cy="387286"/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762000" y="5381624"/>
          <a:ext cx="3590925" cy="387286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lang="de-DE" sz="10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Berechnen</a:t>
          </a:r>
          <a:r>
            <a:rPr lang="de-DE" sz="100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Sie die km/h sowie die Summen "Zeit"k "km" und den Gesamt-Durchschnitt km/h.. .</a:t>
          </a:r>
          <a:endParaRPr lang="de-DE" sz="10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37</xdr:row>
      <xdr:rowOff>0</xdr:rowOff>
    </xdr:from>
    <xdr:to>
      <xdr:col>5</xdr:col>
      <xdr:colOff>1019701</xdr:colOff>
      <xdr:row>59</xdr:row>
      <xdr:rowOff>57655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89011CD2-564D-4CA6-B1AB-9E6EBE780E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0" y="6200775"/>
          <a:ext cx="3772426" cy="3620005"/>
        </a:xfrm>
        <a:prstGeom prst="rect">
          <a:avLst/>
        </a:prstGeom>
        <a:solidFill>
          <a:schemeClr val="bg1"/>
        </a:solidFill>
        <a:ln w="25400">
          <a:solidFill>
            <a:schemeClr val="accent1"/>
          </a:solidFill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36</xdr:row>
      <xdr:rowOff>0</xdr:rowOff>
    </xdr:from>
    <xdr:to>
      <xdr:col>5</xdr:col>
      <xdr:colOff>1010179</xdr:colOff>
      <xdr:row>57</xdr:row>
      <xdr:rowOff>105265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62175" y="5715000"/>
          <a:ext cx="3791479" cy="3505690"/>
        </a:xfrm>
        <a:prstGeom prst="rect">
          <a:avLst/>
        </a:prstGeom>
        <a:solidFill>
          <a:schemeClr val="bg1"/>
        </a:solidFill>
        <a:ln w="25400">
          <a:solidFill>
            <a:schemeClr val="accent1"/>
          </a:solidFill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2</xdr:col>
      <xdr:colOff>2543174</xdr:colOff>
      <xdr:row>6</xdr:row>
      <xdr:rowOff>152400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0" y="876300"/>
          <a:ext cx="3876674" cy="314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DE" sz="1100"/>
            <a:t>Die Lösungen finden Sie in den ausgeblendeten Tabellenblättern.</a:t>
          </a:r>
        </a:p>
      </xdr:txBody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2229161</xdr:colOff>
      <xdr:row>22</xdr:row>
      <xdr:rowOff>9843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90975" y="1362075"/>
          <a:ext cx="2229161" cy="2276793"/>
        </a:xfrm>
        <a:prstGeom prst="rect">
          <a:avLst/>
        </a:prstGeom>
        <a:solidFill>
          <a:schemeClr val="bg1"/>
        </a:solidFill>
        <a:ln w="25400">
          <a:solidFill>
            <a:schemeClr val="accent1"/>
          </a:solidFill>
        </a:ln>
      </xdr:spPr>
    </xdr:pic>
    <xdr:clientData/>
  </xdr:twoCellAnchor>
  <xdr:twoCellAnchor>
    <xdr:from>
      <xdr:col>1</xdr:col>
      <xdr:colOff>0</xdr:colOff>
      <xdr:row>9</xdr:row>
      <xdr:rowOff>0</xdr:rowOff>
    </xdr:from>
    <xdr:to>
      <xdr:col>2</xdr:col>
      <xdr:colOff>2524124</xdr:colOff>
      <xdr:row>13</xdr:row>
      <xdr:rowOff>9525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0" y="1524000"/>
          <a:ext cx="3857624" cy="657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DE" sz="1100"/>
            <a:t>Klicken Sie mit der</a:t>
          </a:r>
          <a:r>
            <a:rPr lang="de-DE" sz="1100" baseline="0"/>
            <a:t> rechten Maustaste auf ein beliebiges Blattregister ,</a:t>
          </a:r>
        </a:p>
        <a:p>
          <a:r>
            <a:rPr lang="de-DE" sz="1100" baseline="0"/>
            <a:t>im Kontextmenü </a:t>
          </a:r>
          <a:r>
            <a:rPr lang="de-DE" sz="1100" b="1" i="0" u="sng" cap="small" baseline="0"/>
            <a:t>E</a:t>
          </a:r>
          <a:r>
            <a:rPr lang="de-DE" sz="1100" b="1" i="0" cap="small" baseline="0"/>
            <a:t>inblenden...</a:t>
          </a:r>
          <a:r>
            <a:rPr lang="de-DE" sz="1100" baseline="0"/>
            <a:t> auswählen.</a:t>
          </a:r>
          <a:endParaRPr lang="de-DE" sz="1100"/>
        </a:p>
      </xdr:txBody>
    </xdr:sp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3010320</xdr:colOff>
      <xdr:row>34</xdr:row>
      <xdr:rowOff>124091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990975" y="3790950"/>
          <a:ext cx="3010320" cy="1905266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</xdr:row>
      <xdr:rowOff>0</xdr:rowOff>
    </xdr:from>
    <xdr:to>
      <xdr:col>2</xdr:col>
      <xdr:colOff>2524124</xdr:colOff>
      <xdr:row>27</xdr:row>
      <xdr:rowOff>9525</xdr:rowOff>
    </xdr:to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/>
      </xdr:nvSpPr>
      <xdr:spPr>
        <a:xfrm>
          <a:off x="0" y="3790950"/>
          <a:ext cx="3857624" cy="657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DE" sz="1100"/>
            <a:t>Markieren Sie das Arbeitsblatt </a:t>
          </a:r>
          <a:r>
            <a:rPr lang="de-DE" sz="1100" baseline="0"/>
            <a:t>, das Sie anzeigen wollen, und klicken Sie auf OK .</a:t>
          </a:r>
          <a:endParaRPr lang="de-DE" sz="1100"/>
        </a:p>
      </xdr:txBody>
    </xdr:sp>
    <xdr:clientData/>
  </xdr:twoCellAnchor>
  <xdr:twoCellAnchor>
    <xdr:from>
      <xdr:col>4</xdr:col>
      <xdr:colOff>1666875</xdr:colOff>
      <xdr:row>18</xdr:row>
      <xdr:rowOff>28575</xdr:rowOff>
    </xdr:from>
    <xdr:to>
      <xdr:col>4</xdr:col>
      <xdr:colOff>2447925</xdr:colOff>
      <xdr:row>20</xdr:row>
      <xdr:rowOff>95250</xdr:rowOff>
    </xdr:to>
    <xdr:sp macro="" textlink="">
      <xdr:nvSpPr>
        <xdr:cNvPr id="7" name="Pfeil nach links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>
        <a:xfrm>
          <a:off x="5657850" y="3009900"/>
          <a:ext cx="781050" cy="3905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lt1"/>
        </a:solidFill>
        <a:ln w="12700" cmpd="sng">
          <a:noFill/>
        </a:ln>
      </a:spPr>
      <a:bodyPr vertOverflow="clip" wrap="square" rtlCol="0" anchor="t">
        <a:noAutofit/>
      </a:bodyPr>
      <a:lstStyle>
        <a:defPPr marL="0" marR="0" indent="0" defTabSz="914400" eaLnBrk="1" fontAlgn="auto" latinLnBrk="0" hangingPunct="1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sz="10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2"/>
  <sheetViews>
    <sheetView tabSelected="1" zoomScaleNormal="100" zoomScaleSheetLayoutView="100" zoomScalePageLayoutView="70" workbookViewId="0">
      <pane ySplit="2" topLeftCell="A3" activePane="bottomLeft" state="frozen"/>
      <selection activeCell="B1" sqref="B1"/>
      <selection pane="bottomLeft" activeCell="A3" sqref="A3"/>
    </sheetView>
  </sheetViews>
  <sheetFormatPr baseColWidth="10" defaultRowHeight="12.75" x14ac:dyDescent="0.2"/>
  <cols>
    <col min="1" max="1" width="18.140625" bestFit="1" customWidth="1"/>
    <col min="2" max="2" width="11.42578125" customWidth="1"/>
    <col min="3" max="3" width="11.7109375" bestFit="1" customWidth="1"/>
    <col min="4" max="4" width="11.42578125" customWidth="1"/>
    <col min="5" max="5" width="15.5703125" bestFit="1" customWidth="1"/>
    <col min="6" max="6" width="11.42578125" customWidth="1"/>
  </cols>
  <sheetData>
    <row r="1" spans="1:4" ht="15.75" x14ac:dyDescent="0.2">
      <c r="A1" s="63" t="s">
        <v>28</v>
      </c>
      <c r="B1" s="63"/>
      <c r="D1" s="10"/>
    </row>
    <row r="4" spans="1:4" x14ac:dyDescent="0.2">
      <c r="A4" s="19" t="s">
        <v>45</v>
      </c>
    </row>
    <row r="5" spans="1:4" x14ac:dyDescent="0.2">
      <c r="A5" s="7" t="s">
        <v>46</v>
      </c>
      <c r="B5" s="57">
        <f ca="1">TODAY()</f>
        <v>44025</v>
      </c>
    </row>
    <row r="6" spans="1:4" x14ac:dyDescent="0.2">
      <c r="A6" s="18" t="s">
        <v>47</v>
      </c>
      <c r="B6" s="18">
        <v>14</v>
      </c>
    </row>
    <row r="7" spans="1:4" x14ac:dyDescent="0.2">
      <c r="A7" s="40" t="s">
        <v>82</v>
      </c>
      <c r="B7" s="41"/>
    </row>
    <row r="9" spans="1:4" s="24" customFormat="1" x14ac:dyDescent="0.2"/>
    <row r="10" spans="1:4" s="24" customFormat="1" x14ac:dyDescent="0.2"/>
    <row r="11" spans="1:4" s="24" customFormat="1" x14ac:dyDescent="0.2"/>
    <row r="12" spans="1:4" s="24" customFormat="1" x14ac:dyDescent="0.2"/>
    <row r="13" spans="1:4" s="24" customFormat="1" x14ac:dyDescent="0.2">
      <c r="A13" s="19" t="s">
        <v>47</v>
      </c>
    </row>
    <row r="14" spans="1:4" s="24" customFormat="1" x14ac:dyDescent="0.2">
      <c r="A14" s="56" t="s">
        <v>46</v>
      </c>
      <c r="B14" s="57">
        <f ca="1">TODAY()</f>
        <v>44025</v>
      </c>
    </row>
    <row r="15" spans="1:4" s="24" customFormat="1" x14ac:dyDescent="0.2">
      <c r="A15" s="56" t="s">
        <v>82</v>
      </c>
      <c r="B15" s="43">
        <f ca="1">+B14+14</f>
        <v>44039</v>
      </c>
    </row>
    <row r="16" spans="1:4" s="24" customFormat="1" x14ac:dyDescent="0.2">
      <c r="A16" s="40" t="s">
        <v>47</v>
      </c>
      <c r="B16" s="58"/>
    </row>
    <row r="17" spans="1:5" s="24" customFormat="1" x14ac:dyDescent="0.2"/>
    <row r="18" spans="1:5" s="24" customFormat="1" x14ac:dyDescent="0.2"/>
    <row r="19" spans="1:5" s="24" customFormat="1" x14ac:dyDescent="0.2"/>
    <row r="20" spans="1:5" s="24" customFormat="1" x14ac:dyDescent="0.2"/>
    <row r="21" spans="1:5" s="24" customFormat="1" x14ac:dyDescent="0.2"/>
    <row r="22" spans="1:5" s="24" customFormat="1" x14ac:dyDescent="0.2"/>
    <row r="23" spans="1:5" s="24" customFormat="1" x14ac:dyDescent="0.2">
      <c r="A23" s="19" t="s">
        <v>79</v>
      </c>
    </row>
    <row r="24" spans="1:5" s="24" customFormat="1" x14ac:dyDescent="0.2">
      <c r="A24" s="49" t="s">
        <v>78</v>
      </c>
      <c r="B24" s="50" t="s">
        <v>28</v>
      </c>
      <c r="C24" s="50" t="s">
        <v>79</v>
      </c>
      <c r="D24" s="51" t="s">
        <v>81</v>
      </c>
      <c r="E24" s="51" t="s">
        <v>80</v>
      </c>
    </row>
    <row r="25" spans="1:5" s="24" customFormat="1" x14ac:dyDescent="0.2">
      <c r="A25" s="42">
        <v>100009</v>
      </c>
      <c r="B25" s="43">
        <v>43921</v>
      </c>
      <c r="C25" s="45">
        <v>10123</v>
      </c>
      <c r="D25" s="45"/>
      <c r="E25" s="54"/>
    </row>
    <row r="26" spans="1:5" s="24" customFormat="1" x14ac:dyDescent="0.2">
      <c r="A26" s="42">
        <v>100001</v>
      </c>
      <c r="B26" s="43">
        <v>43190</v>
      </c>
      <c r="C26" s="45">
        <v>12558</v>
      </c>
      <c r="D26" s="45"/>
      <c r="E26" s="54"/>
    </row>
    <row r="27" spans="1:5" s="24" customFormat="1" x14ac:dyDescent="0.2">
      <c r="A27" s="42">
        <v>100005</v>
      </c>
      <c r="B27" s="43">
        <v>43555</v>
      </c>
      <c r="C27" s="45">
        <v>13854</v>
      </c>
      <c r="D27" s="45"/>
      <c r="E27" s="54"/>
    </row>
    <row r="28" spans="1:5" s="24" customFormat="1" x14ac:dyDescent="0.2">
      <c r="A28" s="42">
        <v>100008</v>
      </c>
      <c r="B28" s="43">
        <v>44196</v>
      </c>
      <c r="C28" s="44">
        <v>24356</v>
      </c>
      <c r="D28" s="45"/>
      <c r="E28" s="54"/>
    </row>
    <row r="29" spans="1:5" s="24" customFormat="1" x14ac:dyDescent="0.2">
      <c r="A29" s="42">
        <v>100004</v>
      </c>
      <c r="B29" s="43">
        <v>43830</v>
      </c>
      <c r="C29" s="44">
        <v>25800</v>
      </c>
      <c r="D29" s="45"/>
      <c r="E29" s="54"/>
    </row>
    <row r="30" spans="1:5" s="24" customFormat="1" x14ac:dyDescent="0.2">
      <c r="A30" s="42">
        <v>100003</v>
      </c>
      <c r="B30" s="43">
        <v>43373</v>
      </c>
      <c r="C30" s="44">
        <v>37555</v>
      </c>
      <c r="D30" s="45"/>
      <c r="E30" s="54"/>
    </row>
    <row r="31" spans="1:5" s="24" customFormat="1" x14ac:dyDescent="0.2">
      <c r="A31" s="42">
        <v>100007</v>
      </c>
      <c r="B31" s="43">
        <v>44104</v>
      </c>
      <c r="C31" s="45">
        <v>40568</v>
      </c>
      <c r="D31" s="45"/>
      <c r="E31" s="54"/>
    </row>
    <row r="32" spans="1:5" s="24" customFormat="1" x14ac:dyDescent="0.2">
      <c r="A32" s="42">
        <v>100002</v>
      </c>
      <c r="B32" s="43">
        <v>43281</v>
      </c>
      <c r="C32" s="45">
        <v>60524</v>
      </c>
      <c r="D32" s="45"/>
      <c r="E32" s="54"/>
    </row>
    <row r="33" spans="1:5" s="24" customFormat="1" x14ac:dyDescent="0.2">
      <c r="A33" s="42">
        <v>100006</v>
      </c>
      <c r="B33" s="43">
        <v>43646</v>
      </c>
      <c r="C33" s="45">
        <v>100586</v>
      </c>
      <c r="D33" s="45"/>
      <c r="E33" s="54"/>
    </row>
    <row r="34" spans="1:5" s="24" customFormat="1" x14ac:dyDescent="0.2">
      <c r="A34" s="52" t="s">
        <v>79</v>
      </c>
      <c r="B34" s="39">
        <v>2018</v>
      </c>
      <c r="C34" s="53"/>
      <c r="D34" s="39"/>
      <c r="E34" s="39"/>
    </row>
    <row r="35" spans="1:5" s="24" customFormat="1" x14ac:dyDescent="0.2">
      <c r="A35" s="42" t="s">
        <v>79</v>
      </c>
      <c r="B35" s="45">
        <v>2019</v>
      </c>
      <c r="C35" s="54"/>
      <c r="D35" s="26"/>
      <c r="E35" s="45"/>
    </row>
    <row r="36" spans="1:5" s="24" customFormat="1" x14ac:dyDescent="0.2">
      <c r="A36" s="47" t="s">
        <v>79</v>
      </c>
      <c r="B36" s="48">
        <v>2020</v>
      </c>
      <c r="C36" s="55"/>
      <c r="D36" s="26"/>
      <c r="E36" s="45"/>
    </row>
    <row r="37" spans="1:5" s="24" customFormat="1" x14ac:dyDescent="0.2"/>
    <row r="38" spans="1:5" s="24" customFormat="1" x14ac:dyDescent="0.2"/>
    <row r="39" spans="1:5" s="24" customFormat="1" x14ac:dyDescent="0.2"/>
    <row r="40" spans="1:5" s="24" customFormat="1" x14ac:dyDescent="0.2"/>
    <row r="41" spans="1:5" s="24" customFormat="1" x14ac:dyDescent="0.2"/>
    <row r="42" spans="1:5" s="24" customFormat="1" x14ac:dyDescent="0.2"/>
    <row r="47" spans="1:5" x14ac:dyDescent="0.2">
      <c r="A47" s="19" t="s">
        <v>83</v>
      </c>
    </row>
    <row r="48" spans="1:5" x14ac:dyDescent="0.2">
      <c r="A48" t="s">
        <v>48</v>
      </c>
      <c r="B48" s="10">
        <f ca="1">TODAY()</f>
        <v>44025</v>
      </c>
    </row>
    <row r="49" spans="1:3" x14ac:dyDescent="0.2">
      <c r="A49" s="18" t="s">
        <v>49</v>
      </c>
      <c r="B49" s="60">
        <f ca="1">DATEVALUE("24.12."&amp;YEAR($B$48))</f>
        <v>44189</v>
      </c>
      <c r="C49" s="60" t="s">
        <v>105</v>
      </c>
    </row>
    <row r="50" spans="1:3" x14ac:dyDescent="0.2">
      <c r="A50" s="7" t="s">
        <v>50</v>
      </c>
      <c r="B50" s="21"/>
    </row>
    <row r="56" spans="1:3" s="24" customFormat="1" x14ac:dyDescent="0.2"/>
    <row r="57" spans="1:3" s="24" customFormat="1" x14ac:dyDescent="0.2"/>
    <row r="58" spans="1:3" s="24" customFormat="1" x14ac:dyDescent="0.2"/>
    <row r="59" spans="1:3" x14ac:dyDescent="0.2">
      <c r="A59" s="19" t="s">
        <v>25</v>
      </c>
    </row>
    <row r="60" spans="1:3" x14ac:dyDescent="0.2">
      <c r="A60" s="24" t="s">
        <v>84</v>
      </c>
      <c r="B60" s="10">
        <v>18726</v>
      </c>
    </row>
    <row r="61" spans="1:3" x14ac:dyDescent="0.2">
      <c r="A61" s="18" t="s">
        <v>48</v>
      </c>
      <c r="B61" s="20">
        <f ca="1">TODAY()</f>
        <v>44025</v>
      </c>
    </row>
    <row r="62" spans="1:3" x14ac:dyDescent="0.2">
      <c r="A62" s="7" t="s">
        <v>85</v>
      </c>
      <c r="B62" s="21"/>
    </row>
  </sheetData>
  <sheetProtection formatCells="0" formatColumns="0" formatRows="0" insertColumns="0" insertRows="0" insertHyperlinks="0" deleteColumns="0" deleteRows="0" sort="0" autoFilter="0" pivotTables="0"/>
  <sortState ref="A25:C33">
    <sortCondition ref="C25:C33"/>
  </sortState>
  <mergeCells count="1">
    <mergeCell ref="A1:B1"/>
  </mergeCells>
  <pageMargins left="0.23622047244094491" right="0.23622047244094491" top="0.74803149606299213" bottom="0.74803149606299213" header="0.31496062992125984" footer="0.31496062992125984"/>
  <pageSetup paperSize="9" fitToHeight="0" orientation="landscape" cellComments="asDisplayed" r:id="rId1"/>
  <headerFooter>
    <oddHeader>&amp;C&amp;20&amp;A</oddHeader>
    <oddFooter>&amp;L&amp;Z
&amp;F&amp;A&amp;CSeite &amp;P von &amp;N&amp;R&amp;D</oddFooter>
  </headerFooter>
  <rowBreaks count="1" manualBreakCount="1">
    <brk id="8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2"/>
  <sheetViews>
    <sheetView zoomScaleNormal="100" zoomScaleSheetLayoutView="100" zoomScalePageLayoutView="70" workbookViewId="0">
      <pane ySplit="2" topLeftCell="A3" activePane="bottomLeft" state="frozen"/>
      <selection activeCell="B1" sqref="B1"/>
      <selection pane="bottomLeft" activeCell="A3" sqref="A3"/>
    </sheetView>
  </sheetViews>
  <sheetFormatPr baseColWidth="10" defaultRowHeight="12.75" x14ac:dyDescent="0.2"/>
  <cols>
    <col min="1" max="1" width="18.140625" style="24" bestFit="1" customWidth="1"/>
    <col min="2" max="2" width="11.42578125" style="24" customWidth="1"/>
    <col min="3" max="3" width="11.7109375" style="24" bestFit="1" customWidth="1"/>
    <col min="4" max="4" width="11.42578125" style="24" customWidth="1"/>
    <col min="5" max="5" width="15.5703125" style="24" bestFit="1" customWidth="1"/>
    <col min="6" max="6" width="11.42578125" style="24" customWidth="1"/>
    <col min="7" max="16384" width="11.42578125" style="24"/>
  </cols>
  <sheetData>
    <row r="1" spans="1:4" ht="15.75" x14ac:dyDescent="0.2">
      <c r="A1" s="63" t="s">
        <v>28</v>
      </c>
      <c r="B1" s="63"/>
      <c r="D1" s="10"/>
    </row>
    <row r="4" spans="1:4" x14ac:dyDescent="0.2">
      <c r="A4" s="19" t="s">
        <v>45</v>
      </c>
    </row>
    <row r="5" spans="1:4" x14ac:dyDescent="0.2">
      <c r="A5" s="7" t="s">
        <v>46</v>
      </c>
      <c r="B5" s="17">
        <f ca="1">TODAY()</f>
        <v>44025</v>
      </c>
    </row>
    <row r="6" spans="1:4" x14ac:dyDescent="0.2">
      <c r="A6" s="18" t="s">
        <v>47</v>
      </c>
      <c r="B6" s="18">
        <v>14</v>
      </c>
    </row>
    <row r="7" spans="1:4" x14ac:dyDescent="0.2">
      <c r="A7" s="40" t="s">
        <v>82</v>
      </c>
      <c r="B7" s="41">
        <f ca="1">+B5+B6</f>
        <v>44039</v>
      </c>
    </row>
    <row r="13" spans="1:4" x14ac:dyDescent="0.2">
      <c r="A13" s="19" t="s">
        <v>47</v>
      </c>
    </row>
    <row r="14" spans="1:4" x14ac:dyDescent="0.2">
      <c r="A14" s="56" t="s">
        <v>46</v>
      </c>
      <c r="B14" s="17">
        <f ca="1">TODAY()</f>
        <v>44025</v>
      </c>
    </row>
    <row r="15" spans="1:4" x14ac:dyDescent="0.2">
      <c r="A15" s="56" t="s">
        <v>82</v>
      </c>
      <c r="B15" s="43">
        <f ca="1">+B14+14</f>
        <v>44039</v>
      </c>
    </row>
    <row r="16" spans="1:4" x14ac:dyDescent="0.2">
      <c r="A16" s="40" t="s">
        <v>47</v>
      </c>
      <c r="B16" s="58">
        <f ca="1">B15-B14</f>
        <v>14</v>
      </c>
    </row>
    <row r="23" spans="1:5" x14ac:dyDescent="0.2">
      <c r="A23" s="19" t="s">
        <v>79</v>
      </c>
    </row>
    <row r="24" spans="1:5" x14ac:dyDescent="0.2">
      <c r="A24" s="49" t="s">
        <v>78</v>
      </c>
      <c r="B24" s="50" t="s">
        <v>28</v>
      </c>
      <c r="C24" s="50" t="s">
        <v>79</v>
      </c>
      <c r="D24" s="51" t="s">
        <v>81</v>
      </c>
      <c r="E24" s="51" t="s">
        <v>80</v>
      </c>
    </row>
    <row r="25" spans="1:5" x14ac:dyDescent="0.2">
      <c r="A25" s="42">
        <v>100009</v>
      </c>
      <c r="B25" s="43">
        <v>43921</v>
      </c>
      <c r="C25" s="45">
        <v>10123</v>
      </c>
      <c r="D25" s="45">
        <f t="shared" ref="D25:D33" si="0">YEAR(B25)</f>
        <v>2020</v>
      </c>
      <c r="E25" s="46" t="str">
        <f t="shared" ref="E25:E33" si="1">TEXT(B25,"MM")</f>
        <v>03</v>
      </c>
    </row>
    <row r="26" spans="1:5" x14ac:dyDescent="0.2">
      <c r="A26" s="42">
        <v>100001</v>
      </c>
      <c r="B26" s="43">
        <v>43190</v>
      </c>
      <c r="C26" s="45">
        <v>12558</v>
      </c>
      <c r="D26" s="45">
        <f t="shared" si="0"/>
        <v>2018</v>
      </c>
      <c r="E26" s="46" t="str">
        <f t="shared" si="1"/>
        <v>03</v>
      </c>
    </row>
    <row r="27" spans="1:5" x14ac:dyDescent="0.2">
      <c r="A27" s="42">
        <v>100005</v>
      </c>
      <c r="B27" s="43">
        <v>43555</v>
      </c>
      <c r="C27" s="45">
        <v>13854</v>
      </c>
      <c r="D27" s="45">
        <f t="shared" si="0"/>
        <v>2019</v>
      </c>
      <c r="E27" s="46" t="str">
        <f t="shared" si="1"/>
        <v>03</v>
      </c>
    </row>
    <row r="28" spans="1:5" x14ac:dyDescent="0.2">
      <c r="A28" s="42">
        <v>100002</v>
      </c>
      <c r="B28" s="43">
        <v>43281</v>
      </c>
      <c r="C28" s="45">
        <v>60524</v>
      </c>
      <c r="D28" s="45">
        <f t="shared" si="0"/>
        <v>2018</v>
      </c>
      <c r="E28" s="46" t="str">
        <f t="shared" si="1"/>
        <v>06</v>
      </c>
    </row>
    <row r="29" spans="1:5" x14ac:dyDescent="0.2">
      <c r="A29" s="42">
        <v>100006</v>
      </c>
      <c r="B29" s="43">
        <v>43646</v>
      </c>
      <c r="C29" s="45">
        <v>100586</v>
      </c>
      <c r="D29" s="45">
        <f t="shared" si="0"/>
        <v>2019</v>
      </c>
      <c r="E29" s="46" t="str">
        <f t="shared" si="1"/>
        <v>06</v>
      </c>
    </row>
    <row r="30" spans="1:5" x14ac:dyDescent="0.2">
      <c r="A30" s="42">
        <v>100003</v>
      </c>
      <c r="B30" s="43">
        <v>43373</v>
      </c>
      <c r="C30" s="45">
        <v>37555</v>
      </c>
      <c r="D30" s="45">
        <f t="shared" si="0"/>
        <v>2018</v>
      </c>
      <c r="E30" s="46" t="str">
        <f t="shared" si="1"/>
        <v>09</v>
      </c>
    </row>
    <row r="31" spans="1:5" x14ac:dyDescent="0.2">
      <c r="A31" s="42">
        <v>100007</v>
      </c>
      <c r="B31" s="43">
        <v>44104</v>
      </c>
      <c r="C31" s="45">
        <v>40568</v>
      </c>
      <c r="D31" s="45">
        <f t="shared" si="0"/>
        <v>2020</v>
      </c>
      <c r="E31" s="46" t="str">
        <f t="shared" si="1"/>
        <v>09</v>
      </c>
    </row>
    <row r="32" spans="1:5" x14ac:dyDescent="0.2">
      <c r="A32" s="42">
        <v>100008</v>
      </c>
      <c r="B32" s="43">
        <v>44196</v>
      </c>
      <c r="C32" s="45">
        <v>24356</v>
      </c>
      <c r="D32" s="45">
        <f t="shared" si="0"/>
        <v>2020</v>
      </c>
      <c r="E32" s="46" t="str">
        <f t="shared" si="1"/>
        <v>12</v>
      </c>
    </row>
    <row r="33" spans="1:5" x14ac:dyDescent="0.2">
      <c r="A33" s="42">
        <v>100004</v>
      </c>
      <c r="B33" s="43">
        <v>43830</v>
      </c>
      <c r="C33" s="45">
        <v>25800</v>
      </c>
      <c r="D33" s="45">
        <f t="shared" si="0"/>
        <v>2019</v>
      </c>
      <c r="E33" s="46" t="str">
        <f t="shared" si="1"/>
        <v>12</v>
      </c>
    </row>
    <row r="34" spans="1:5" x14ac:dyDescent="0.2">
      <c r="A34" s="52" t="s">
        <v>79</v>
      </c>
      <c r="B34" s="39">
        <v>2018</v>
      </c>
      <c r="C34" s="53">
        <f>SUMIFS($C$25:$C$33,$D$25:$D$33,B34)</f>
        <v>110637</v>
      </c>
      <c r="D34" s="39"/>
      <c r="E34" s="39"/>
    </row>
    <row r="35" spans="1:5" x14ac:dyDescent="0.2">
      <c r="A35" s="42" t="s">
        <v>79</v>
      </c>
      <c r="B35" s="45">
        <v>2019</v>
      </c>
      <c r="C35" s="54">
        <f>SUMIFS($C$25:$C$33,$D$25:$D$33,B35)</f>
        <v>140240</v>
      </c>
    </row>
    <row r="36" spans="1:5" x14ac:dyDescent="0.2">
      <c r="A36" s="47" t="s">
        <v>79</v>
      </c>
      <c r="B36" s="48">
        <v>2020</v>
      </c>
      <c r="C36" s="55">
        <f>SUMIFS($C$25:$C$33,$D$25:$D$33,B36)</f>
        <v>75047</v>
      </c>
    </row>
    <row r="47" spans="1:5" x14ac:dyDescent="0.2">
      <c r="A47" s="19" t="s">
        <v>83</v>
      </c>
    </row>
    <row r="48" spans="1:5" x14ac:dyDescent="0.2">
      <c r="A48" s="24" t="s">
        <v>48</v>
      </c>
      <c r="B48" s="10">
        <f ca="1">TODAY()</f>
        <v>44025</v>
      </c>
    </row>
    <row r="49" spans="1:2" x14ac:dyDescent="0.2">
      <c r="A49" s="18" t="s">
        <v>49</v>
      </c>
      <c r="B49" s="20">
        <f ca="1">DATEVALUE("24.12."&amp;YEAR($B$48))</f>
        <v>44189</v>
      </c>
    </row>
    <row r="50" spans="1:2" x14ac:dyDescent="0.2">
      <c r="A50" s="7" t="s">
        <v>50</v>
      </c>
      <c r="B50" s="21">
        <f ca="1">+B49-B48</f>
        <v>164</v>
      </c>
    </row>
    <row r="59" spans="1:2" x14ac:dyDescent="0.2">
      <c r="A59" s="19" t="s">
        <v>25</v>
      </c>
    </row>
    <row r="60" spans="1:2" x14ac:dyDescent="0.2">
      <c r="A60" s="24" t="s">
        <v>84</v>
      </c>
      <c r="B60" s="10">
        <v>18726</v>
      </c>
    </row>
    <row r="61" spans="1:2" x14ac:dyDescent="0.2">
      <c r="A61" s="18" t="s">
        <v>48</v>
      </c>
      <c r="B61" s="20">
        <f ca="1">TODAY()</f>
        <v>44025</v>
      </c>
    </row>
    <row r="62" spans="1:2" x14ac:dyDescent="0.2">
      <c r="A62" s="7" t="s">
        <v>85</v>
      </c>
      <c r="B62" s="21">
        <f ca="1">DATEDIF(B60,B61,"y")</f>
        <v>69</v>
      </c>
    </row>
  </sheetData>
  <sheetProtection formatCells="0" formatColumns="0" formatRows="0" insertColumns="0" insertRows="0" insertHyperlinks="0" deleteColumns="0" deleteRows="0" sort="0" autoFilter="0" pivotTables="0"/>
  <autoFilter ref="A24:E36" xr:uid="{5197BD28-C197-4FFF-9619-6D0B1CA69178}">
    <sortState ref="A25:E36">
      <sortCondition ref="E24:E36"/>
    </sortState>
  </autoFilter>
  <mergeCells count="1">
    <mergeCell ref="A1:B1"/>
  </mergeCells>
  <pageMargins left="0.23622047244094491" right="0.23622047244094491" top="0.74803149606299213" bottom="0.74803149606299213" header="0.31496062992125984" footer="0.31496062992125984"/>
  <pageSetup paperSize="9" fitToHeight="0" orientation="landscape" cellComments="asDisplayed" r:id="rId1"/>
  <headerFooter>
    <oddHeader>&amp;C&amp;20&amp;A</oddHeader>
    <oddFooter>&amp;L&amp;Z
&amp;F&amp;A&amp;CSeite &amp;P von &amp;N&amp;R&amp;D</oddFooter>
  </headerFooter>
  <rowBreaks count="1" manualBreakCount="1">
    <brk id="83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32"/>
  <sheetViews>
    <sheetView zoomScaleNormal="100" zoomScaleSheetLayoutView="100" zoomScalePageLayoutView="70" workbookViewId="0">
      <pane ySplit="2" topLeftCell="A3" activePane="bottomLeft" state="frozen"/>
      <selection activeCell="B1" sqref="B1"/>
      <selection pane="bottomLeft" activeCell="A3" sqref="A3"/>
    </sheetView>
  </sheetViews>
  <sheetFormatPr baseColWidth="10" defaultRowHeight="12.75" x14ac:dyDescent="0.2"/>
  <cols>
    <col min="1" max="1" width="10.42578125" style="24" bestFit="1" customWidth="1"/>
    <col min="2" max="2" width="10.140625" style="24" bestFit="1" customWidth="1"/>
    <col min="3" max="3" width="7.42578125" style="24" customWidth="1"/>
    <col min="4" max="4" width="7.85546875" style="24" bestFit="1" customWidth="1"/>
    <col min="5" max="5" width="10.42578125" style="24" bestFit="1" customWidth="1"/>
    <col min="6" max="7" width="7.85546875" style="24" bestFit="1" customWidth="1"/>
    <col min="8" max="16384" width="11.42578125" style="24"/>
  </cols>
  <sheetData>
    <row r="1" spans="1:6" ht="15.75" x14ac:dyDescent="0.2">
      <c r="A1" s="63" t="s">
        <v>29</v>
      </c>
      <c r="B1" s="63"/>
      <c r="D1" s="10"/>
    </row>
    <row r="4" spans="1:6" x14ac:dyDescent="0.2">
      <c r="A4" s="19" t="s">
        <v>58</v>
      </c>
    </row>
    <row r="5" spans="1:6" x14ac:dyDescent="0.2">
      <c r="A5" s="29" t="s">
        <v>54</v>
      </c>
      <c r="B5" s="29" t="s">
        <v>28</v>
      </c>
      <c r="C5" s="29" t="s">
        <v>51</v>
      </c>
      <c r="D5" s="29" t="s">
        <v>52</v>
      </c>
      <c r="E5" s="29" t="s">
        <v>60</v>
      </c>
      <c r="F5" s="29" t="s">
        <v>53</v>
      </c>
    </row>
    <row r="6" spans="1:6" x14ac:dyDescent="0.2">
      <c r="A6" s="23">
        <f t="shared" ref="A6:A15" si="0">B6</f>
        <v>43502</v>
      </c>
      <c r="B6" s="10">
        <v>43502</v>
      </c>
      <c r="C6" s="22">
        <v>0.33333333333333331</v>
      </c>
      <c r="D6" s="22">
        <v>0.66666666666666663</v>
      </c>
      <c r="E6" s="22">
        <v>4.1666666666666664E-2</v>
      </c>
      <c r="F6" s="11"/>
    </row>
    <row r="7" spans="1:6" x14ac:dyDescent="0.2">
      <c r="A7" s="23">
        <f t="shared" si="0"/>
        <v>43503</v>
      </c>
      <c r="B7" s="10">
        <v>43503</v>
      </c>
      <c r="C7" s="22">
        <v>0.34375</v>
      </c>
      <c r="D7" s="22">
        <v>0.67708333333333337</v>
      </c>
      <c r="E7" s="22">
        <v>4.1666666666666664E-2</v>
      </c>
      <c r="F7" s="11"/>
    </row>
    <row r="8" spans="1:6" x14ac:dyDescent="0.2">
      <c r="A8" s="23">
        <f t="shared" si="0"/>
        <v>43504</v>
      </c>
      <c r="B8" s="10">
        <v>43504</v>
      </c>
      <c r="C8" s="22">
        <v>0.34027777777777773</v>
      </c>
      <c r="D8" s="22">
        <v>0.67708333333333337</v>
      </c>
      <c r="E8" s="22">
        <v>4.1666666666666664E-2</v>
      </c>
      <c r="F8" s="11"/>
    </row>
    <row r="9" spans="1:6" x14ac:dyDescent="0.2">
      <c r="A9" s="23">
        <f t="shared" si="0"/>
        <v>43505</v>
      </c>
      <c r="B9" s="10">
        <v>43505</v>
      </c>
      <c r="C9" s="22">
        <v>0.375</v>
      </c>
      <c r="D9" s="22">
        <v>0.79166666666666663</v>
      </c>
      <c r="E9" s="22">
        <v>5.2083333333333336E-2</v>
      </c>
      <c r="F9" s="11"/>
    </row>
    <row r="10" spans="1:6" x14ac:dyDescent="0.2">
      <c r="A10" s="23">
        <f t="shared" si="0"/>
        <v>43506</v>
      </c>
      <c r="B10" s="10">
        <v>43506</v>
      </c>
      <c r="C10" s="22">
        <v>0.3298611111111111</v>
      </c>
      <c r="D10" s="22">
        <v>0.51041666666666663</v>
      </c>
      <c r="E10" s="22">
        <v>1.3888888888888888E-2</v>
      </c>
      <c r="F10" s="11"/>
    </row>
    <row r="11" spans="1:6" x14ac:dyDescent="0.2">
      <c r="A11" s="23">
        <f t="shared" si="0"/>
        <v>43509</v>
      </c>
      <c r="B11" s="10">
        <v>43509</v>
      </c>
      <c r="C11" s="22">
        <v>0.39583333333333331</v>
      </c>
      <c r="D11" s="22">
        <v>0.75</v>
      </c>
      <c r="E11" s="22">
        <v>4.1666666666666664E-2</v>
      </c>
      <c r="F11" s="11"/>
    </row>
    <row r="12" spans="1:6" x14ac:dyDescent="0.2">
      <c r="A12" s="23">
        <f t="shared" si="0"/>
        <v>43510</v>
      </c>
      <c r="B12" s="10">
        <v>43510</v>
      </c>
      <c r="C12" s="22">
        <v>0.33333333333333331</v>
      </c>
      <c r="D12" s="22">
        <v>0.66666666666666663</v>
      </c>
      <c r="E12" s="22">
        <v>4.1666666666666664E-2</v>
      </c>
      <c r="F12" s="11"/>
    </row>
    <row r="13" spans="1:6" x14ac:dyDescent="0.2">
      <c r="A13" s="23">
        <f t="shared" si="0"/>
        <v>43511</v>
      </c>
      <c r="B13" s="10">
        <v>43511</v>
      </c>
      <c r="C13" s="22">
        <v>0.30208333333333331</v>
      </c>
      <c r="D13" s="22">
        <v>0.6875</v>
      </c>
      <c r="E13" s="22">
        <v>4.1666666666666664E-2</v>
      </c>
      <c r="F13" s="11"/>
    </row>
    <row r="14" spans="1:6" x14ac:dyDescent="0.2">
      <c r="A14" s="23">
        <f t="shared" si="0"/>
        <v>43512</v>
      </c>
      <c r="B14" s="10">
        <v>43512</v>
      </c>
      <c r="C14" s="22">
        <v>0.33333333333333331</v>
      </c>
      <c r="D14" s="22">
        <v>0.67708333333333337</v>
      </c>
      <c r="E14" s="22">
        <v>4.1666666666666664E-2</v>
      </c>
      <c r="F14" s="11"/>
    </row>
    <row r="15" spans="1:6" x14ac:dyDescent="0.2">
      <c r="A15" s="23">
        <f t="shared" si="0"/>
        <v>43513</v>
      </c>
      <c r="B15" s="10">
        <v>43513</v>
      </c>
      <c r="C15" s="22">
        <v>0.3298611111111111</v>
      </c>
      <c r="D15" s="22">
        <v>0.5</v>
      </c>
      <c r="E15" s="22">
        <v>1.3888888888888888E-2</v>
      </c>
      <c r="F15" s="11"/>
    </row>
    <row r="16" spans="1:6" x14ac:dyDescent="0.2">
      <c r="B16" s="24" t="s">
        <v>53</v>
      </c>
      <c r="F16" s="25"/>
    </row>
    <row r="17" spans="1:7" x14ac:dyDescent="0.2">
      <c r="E17" s="30"/>
    </row>
    <row r="18" spans="1:7" x14ac:dyDescent="0.2">
      <c r="E18" s="30"/>
    </row>
    <row r="19" spans="1:7" x14ac:dyDescent="0.2">
      <c r="E19" s="30"/>
    </row>
    <row r="20" spans="1:7" x14ac:dyDescent="0.2">
      <c r="E20" s="30"/>
    </row>
    <row r="21" spans="1:7" x14ac:dyDescent="0.2">
      <c r="E21" s="30"/>
    </row>
    <row r="22" spans="1:7" x14ac:dyDescent="0.2">
      <c r="E22" s="30"/>
    </row>
    <row r="23" spans="1:7" x14ac:dyDescent="0.2">
      <c r="A23" s="19" t="s">
        <v>108</v>
      </c>
    </row>
    <row r="24" spans="1:7" x14ac:dyDescent="0.2">
      <c r="A24" s="29" t="s">
        <v>54</v>
      </c>
      <c r="B24" s="29" t="s">
        <v>28</v>
      </c>
      <c r="C24" s="29" t="s">
        <v>56</v>
      </c>
      <c r="D24" s="29" t="s">
        <v>55</v>
      </c>
      <c r="E24" s="29" t="s">
        <v>29</v>
      </c>
      <c r="F24" s="29" t="s">
        <v>57</v>
      </c>
      <c r="G24" s="29" t="s">
        <v>86</v>
      </c>
    </row>
    <row r="25" spans="1:7" x14ac:dyDescent="0.2">
      <c r="A25" s="23">
        <f>B25</f>
        <v>43287</v>
      </c>
      <c r="B25" s="10">
        <v>43287</v>
      </c>
      <c r="C25" s="22">
        <v>0.375</v>
      </c>
      <c r="D25" s="22">
        <v>0.66666666666666663</v>
      </c>
      <c r="E25" s="22">
        <f>+D25-C25</f>
        <v>0.29166666666666663</v>
      </c>
      <c r="F25" s="24">
        <v>80</v>
      </c>
      <c r="G25" s="26"/>
    </row>
    <row r="26" spans="1:7" x14ac:dyDescent="0.2">
      <c r="A26" s="23">
        <f>B26</f>
        <v>43288</v>
      </c>
      <c r="B26" s="10">
        <v>43288</v>
      </c>
      <c r="C26" s="22">
        <v>0.38541666666666669</v>
      </c>
      <c r="D26" s="22">
        <v>0.66666666666666663</v>
      </c>
      <c r="E26" s="22">
        <f t="shared" ref="E26:E31" si="1">+D26-C26</f>
        <v>0.28124999999999994</v>
      </c>
      <c r="F26" s="24">
        <v>73</v>
      </c>
      <c r="G26" s="26"/>
    </row>
    <row r="27" spans="1:7" x14ac:dyDescent="0.2">
      <c r="A27" s="23">
        <f>B27</f>
        <v>43289</v>
      </c>
      <c r="B27" s="10">
        <v>43289</v>
      </c>
      <c r="C27" s="22">
        <v>0.36458333333333331</v>
      </c>
      <c r="D27" s="22">
        <v>0.66666666666666663</v>
      </c>
      <c r="E27" s="22">
        <f t="shared" si="1"/>
        <v>0.30208333333333331</v>
      </c>
      <c r="F27" s="24">
        <v>79</v>
      </c>
      <c r="G27" s="26"/>
    </row>
    <row r="28" spans="1:7" x14ac:dyDescent="0.2">
      <c r="A28" s="23">
        <f>B28</f>
        <v>43290</v>
      </c>
      <c r="B28" s="10">
        <v>43290</v>
      </c>
      <c r="C28" s="22">
        <v>0.36805555555555558</v>
      </c>
      <c r="D28" s="22">
        <v>0.66666666666666663</v>
      </c>
      <c r="E28" s="22">
        <f t="shared" si="1"/>
        <v>0.29861111111111105</v>
      </c>
      <c r="F28" s="24">
        <v>69</v>
      </c>
      <c r="G28" s="26"/>
    </row>
    <row r="29" spans="1:7" x14ac:dyDescent="0.2">
      <c r="A29" s="23">
        <f>B29</f>
        <v>43291</v>
      </c>
      <c r="B29" s="10">
        <v>43291</v>
      </c>
      <c r="C29" s="22">
        <v>0.375</v>
      </c>
      <c r="D29" s="22">
        <v>0.51041666666666663</v>
      </c>
      <c r="E29" s="22">
        <f t="shared" si="1"/>
        <v>0.13541666666666663</v>
      </c>
      <c r="F29" s="24">
        <v>50</v>
      </c>
      <c r="G29" s="26"/>
    </row>
    <row r="30" spans="1:7" x14ac:dyDescent="0.2">
      <c r="A30" s="23">
        <f t="shared" ref="A30:A31" si="2">B30</f>
        <v>43292</v>
      </c>
      <c r="B30" s="10">
        <v>43292</v>
      </c>
      <c r="C30" s="22">
        <v>0.37152777777777773</v>
      </c>
      <c r="D30" s="22">
        <v>0.66666666666666663</v>
      </c>
      <c r="E30" s="22">
        <f t="shared" si="1"/>
        <v>0.2951388888888889</v>
      </c>
      <c r="F30" s="24">
        <v>75</v>
      </c>
      <c r="G30" s="26"/>
    </row>
    <row r="31" spans="1:7" x14ac:dyDescent="0.2">
      <c r="A31" s="23">
        <f t="shared" si="2"/>
        <v>43293</v>
      </c>
      <c r="B31" s="10">
        <v>43293</v>
      </c>
      <c r="C31" s="22">
        <v>0.3298611111111111</v>
      </c>
      <c r="D31" s="22">
        <v>0.85416666666666663</v>
      </c>
      <c r="E31" s="22">
        <f t="shared" si="1"/>
        <v>0.52430555555555558</v>
      </c>
      <c r="F31" s="24">
        <v>120</v>
      </c>
      <c r="G31" s="26"/>
    </row>
    <row r="32" spans="1:7" x14ac:dyDescent="0.2">
      <c r="E32" s="31"/>
      <c r="F32" s="27"/>
      <c r="G32" s="28"/>
    </row>
  </sheetData>
  <sheetProtection formatCells="0" formatColumns="0" formatRows="0" insertColumns="0" insertRows="0" insertHyperlinks="0" deleteColumns="0" deleteRows="0" sort="0" autoFilter="0" pivotTables="0"/>
  <mergeCells count="1">
    <mergeCell ref="A1:B1"/>
  </mergeCells>
  <pageMargins left="0.23622047244094491" right="0.23622047244094491" top="0.74803149606299213" bottom="0.74803149606299213" header="0.31496062992125984" footer="0.31496062992125984"/>
  <pageSetup paperSize="9" fitToHeight="0" orientation="landscape" cellComments="asDisplayed" r:id="rId1"/>
  <headerFooter>
    <oddHeader>&amp;C&amp;20&amp;A</oddHeader>
    <oddFooter>&amp;L&amp;Z
&amp;F&amp;A&amp;CSeite &amp;P von &amp;N&amp;R&amp;D</oddFooter>
  </headerFooter>
  <rowBreaks count="1" manualBreakCount="1">
    <brk id="46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32"/>
  <sheetViews>
    <sheetView zoomScaleNormal="100" zoomScaleSheetLayoutView="100" zoomScalePageLayoutView="70" workbookViewId="0">
      <pane ySplit="2" topLeftCell="A3" activePane="bottomLeft" state="frozen"/>
      <selection activeCell="B1" sqref="B1"/>
      <selection pane="bottomLeft" activeCell="A3" sqref="A3"/>
    </sheetView>
  </sheetViews>
  <sheetFormatPr baseColWidth="10" defaultRowHeight="12.75" x14ac:dyDescent="0.2"/>
  <cols>
    <col min="1" max="1" width="10.42578125" bestFit="1" customWidth="1"/>
    <col min="2" max="2" width="10.140625" bestFit="1" customWidth="1"/>
    <col min="3" max="3" width="7.42578125" bestFit="1" customWidth="1"/>
    <col min="4" max="4" width="7.85546875" bestFit="1" customWidth="1"/>
    <col min="5" max="5" width="10.42578125" bestFit="1" customWidth="1"/>
    <col min="6" max="7" width="7.85546875" bestFit="1" customWidth="1"/>
  </cols>
  <sheetData>
    <row r="1" spans="1:6" ht="15.75" x14ac:dyDescent="0.2">
      <c r="A1" s="63" t="s">
        <v>29</v>
      </c>
      <c r="B1" s="63"/>
      <c r="D1" s="10"/>
    </row>
    <row r="3" spans="1:6" s="24" customFormat="1" x14ac:dyDescent="0.2"/>
    <row r="4" spans="1:6" x14ac:dyDescent="0.2">
      <c r="A4" s="19" t="s">
        <v>58</v>
      </c>
    </row>
    <row r="5" spans="1:6" x14ac:dyDescent="0.2">
      <c r="A5" s="29" t="s">
        <v>54</v>
      </c>
      <c r="B5" s="29" t="s">
        <v>28</v>
      </c>
      <c r="C5" s="29" t="s">
        <v>51</v>
      </c>
      <c r="D5" s="29" t="s">
        <v>52</v>
      </c>
      <c r="E5" s="29" t="s">
        <v>60</v>
      </c>
      <c r="F5" s="29" t="s">
        <v>53</v>
      </c>
    </row>
    <row r="6" spans="1:6" x14ac:dyDescent="0.2">
      <c r="A6" s="23">
        <f t="shared" ref="A6:A15" si="0">B6</f>
        <v>43502</v>
      </c>
      <c r="B6" s="10">
        <v>43502</v>
      </c>
      <c r="C6" s="22">
        <v>0.33333333333333331</v>
      </c>
      <c r="D6" s="22">
        <v>0.66666666666666663</v>
      </c>
      <c r="E6" s="22">
        <v>4.1666666666666664E-2</v>
      </c>
      <c r="F6" s="22">
        <f>D6-C6-E6</f>
        <v>0.29166666666666663</v>
      </c>
    </row>
    <row r="7" spans="1:6" x14ac:dyDescent="0.2">
      <c r="A7" s="23">
        <f t="shared" si="0"/>
        <v>43503</v>
      </c>
      <c r="B7" s="10">
        <v>43503</v>
      </c>
      <c r="C7" s="22">
        <v>0.34375</v>
      </c>
      <c r="D7" s="22">
        <v>0.67708333333333337</v>
      </c>
      <c r="E7" s="22">
        <v>4.1666666666666664E-2</v>
      </c>
      <c r="F7" s="22">
        <f t="shared" ref="F7:F15" si="1">D7-C7-E7</f>
        <v>0.29166666666666669</v>
      </c>
    </row>
    <row r="8" spans="1:6" x14ac:dyDescent="0.2">
      <c r="A8" s="23">
        <f t="shared" si="0"/>
        <v>43504</v>
      </c>
      <c r="B8" s="10">
        <v>43504</v>
      </c>
      <c r="C8" s="22">
        <v>0.34027777777777773</v>
      </c>
      <c r="D8" s="22">
        <v>0.67708333333333337</v>
      </c>
      <c r="E8" s="22">
        <v>4.1666666666666664E-2</v>
      </c>
      <c r="F8" s="22">
        <f t="shared" si="1"/>
        <v>0.29513888888888895</v>
      </c>
    </row>
    <row r="9" spans="1:6" x14ac:dyDescent="0.2">
      <c r="A9" s="23">
        <f t="shared" si="0"/>
        <v>43505</v>
      </c>
      <c r="B9" s="10">
        <v>43505</v>
      </c>
      <c r="C9" s="22">
        <v>0.375</v>
      </c>
      <c r="D9" s="22">
        <v>0.79166666666666663</v>
      </c>
      <c r="E9" s="22">
        <v>5.2083333333333336E-2</v>
      </c>
      <c r="F9" s="22">
        <f t="shared" si="1"/>
        <v>0.36458333333333331</v>
      </c>
    </row>
    <row r="10" spans="1:6" x14ac:dyDescent="0.2">
      <c r="A10" s="23">
        <f t="shared" si="0"/>
        <v>43506</v>
      </c>
      <c r="B10" s="10">
        <v>43506</v>
      </c>
      <c r="C10" s="22">
        <v>0.3298611111111111</v>
      </c>
      <c r="D10" s="22">
        <v>0.51041666666666663</v>
      </c>
      <c r="E10" s="22">
        <v>1.3888888888888888E-2</v>
      </c>
      <c r="F10" s="22">
        <f t="shared" si="1"/>
        <v>0.16666666666666663</v>
      </c>
    </row>
    <row r="11" spans="1:6" x14ac:dyDescent="0.2">
      <c r="A11" s="23">
        <f t="shared" si="0"/>
        <v>43509</v>
      </c>
      <c r="B11" s="10">
        <v>43509</v>
      </c>
      <c r="C11" s="22">
        <v>0.39583333333333331</v>
      </c>
      <c r="D11" s="22">
        <v>0.75</v>
      </c>
      <c r="E11" s="22">
        <v>4.1666666666666664E-2</v>
      </c>
      <c r="F11" s="22">
        <f t="shared" si="1"/>
        <v>0.3125</v>
      </c>
    </row>
    <row r="12" spans="1:6" x14ac:dyDescent="0.2">
      <c r="A12" s="23">
        <f t="shared" si="0"/>
        <v>43510</v>
      </c>
      <c r="B12" s="10">
        <v>43510</v>
      </c>
      <c r="C12" s="22">
        <v>0.33333333333333331</v>
      </c>
      <c r="D12" s="22">
        <v>0.66666666666666663</v>
      </c>
      <c r="E12" s="22">
        <v>4.1666666666666664E-2</v>
      </c>
      <c r="F12" s="22">
        <f t="shared" si="1"/>
        <v>0.29166666666666663</v>
      </c>
    </row>
    <row r="13" spans="1:6" x14ac:dyDescent="0.2">
      <c r="A13" s="23">
        <f t="shared" si="0"/>
        <v>43511</v>
      </c>
      <c r="B13" s="10">
        <v>43511</v>
      </c>
      <c r="C13" s="22">
        <v>0.30208333333333331</v>
      </c>
      <c r="D13" s="22">
        <v>0.6875</v>
      </c>
      <c r="E13" s="22">
        <v>4.1666666666666664E-2</v>
      </c>
      <c r="F13" s="22">
        <f t="shared" si="1"/>
        <v>0.34375</v>
      </c>
    </row>
    <row r="14" spans="1:6" x14ac:dyDescent="0.2">
      <c r="A14" s="23">
        <f t="shared" si="0"/>
        <v>43512</v>
      </c>
      <c r="B14" s="10">
        <v>43512</v>
      </c>
      <c r="C14" s="22">
        <v>0.33333333333333331</v>
      </c>
      <c r="D14" s="22">
        <v>0.67708333333333337</v>
      </c>
      <c r="E14" s="22">
        <v>4.1666666666666664E-2</v>
      </c>
      <c r="F14" s="22">
        <f t="shared" si="1"/>
        <v>0.30208333333333337</v>
      </c>
    </row>
    <row r="15" spans="1:6" x14ac:dyDescent="0.2">
      <c r="A15" s="23">
        <f t="shared" si="0"/>
        <v>43513</v>
      </c>
      <c r="B15" s="10">
        <v>43513</v>
      </c>
      <c r="C15" s="22">
        <v>0.3298611111111111</v>
      </c>
      <c r="D15" s="22">
        <v>0.5</v>
      </c>
      <c r="E15" s="22">
        <v>1.3888888888888888E-2</v>
      </c>
      <c r="F15" s="22">
        <f t="shared" si="1"/>
        <v>0.15625</v>
      </c>
    </row>
    <row r="16" spans="1:6" x14ac:dyDescent="0.2">
      <c r="B16" s="24" t="s">
        <v>53</v>
      </c>
      <c r="F16" s="25">
        <f>SUM(F6:F15)</f>
        <v>2.8159722222222223</v>
      </c>
    </row>
    <row r="17" spans="1:7" s="24" customFormat="1" x14ac:dyDescent="0.2">
      <c r="E17" s="30"/>
    </row>
    <row r="18" spans="1:7" s="24" customFormat="1" x14ac:dyDescent="0.2">
      <c r="E18" s="30"/>
    </row>
    <row r="19" spans="1:7" s="24" customFormat="1" x14ac:dyDescent="0.2">
      <c r="E19" s="30"/>
    </row>
    <row r="20" spans="1:7" s="24" customFormat="1" x14ac:dyDescent="0.2">
      <c r="E20" s="30"/>
    </row>
    <row r="21" spans="1:7" s="24" customFormat="1" x14ac:dyDescent="0.2">
      <c r="E21" s="30"/>
    </row>
    <row r="22" spans="1:7" s="24" customFormat="1" x14ac:dyDescent="0.2">
      <c r="E22" s="30"/>
    </row>
    <row r="23" spans="1:7" x14ac:dyDescent="0.2">
      <c r="A23" s="19" t="s">
        <v>59</v>
      </c>
    </row>
    <row r="24" spans="1:7" x14ac:dyDescent="0.2">
      <c r="A24" s="29" t="s">
        <v>54</v>
      </c>
      <c r="B24" s="29" t="s">
        <v>28</v>
      </c>
      <c r="C24" s="29" t="s">
        <v>56</v>
      </c>
      <c r="D24" s="29" t="s">
        <v>55</v>
      </c>
      <c r="E24" s="29" t="s">
        <v>29</v>
      </c>
      <c r="F24" s="29" t="s">
        <v>57</v>
      </c>
      <c r="G24" s="29" t="s">
        <v>86</v>
      </c>
    </row>
    <row r="25" spans="1:7" x14ac:dyDescent="0.2">
      <c r="A25" s="23">
        <f>B25</f>
        <v>43287</v>
      </c>
      <c r="B25" s="10">
        <v>43287</v>
      </c>
      <c r="C25" s="22">
        <v>0.375</v>
      </c>
      <c r="D25" s="22">
        <v>0.66666666666666663</v>
      </c>
      <c r="E25" s="22">
        <f>+D25-C25</f>
        <v>0.29166666666666663</v>
      </c>
      <c r="F25">
        <v>80</v>
      </c>
      <c r="G25" s="61">
        <f>+F25/E25/24</f>
        <v>11.428571428571431</v>
      </c>
    </row>
    <row r="26" spans="1:7" x14ac:dyDescent="0.2">
      <c r="A26" s="23">
        <f>B26</f>
        <v>43288</v>
      </c>
      <c r="B26" s="10">
        <v>43288</v>
      </c>
      <c r="C26" s="22">
        <v>0.38541666666666669</v>
      </c>
      <c r="D26" s="22">
        <v>0.66666666666666663</v>
      </c>
      <c r="E26" s="22">
        <f t="shared" ref="E26:E31" si="2">+D26-C26</f>
        <v>0.28124999999999994</v>
      </c>
      <c r="F26" s="24">
        <v>73</v>
      </c>
      <c r="G26" s="61">
        <f t="shared" ref="G26:G31" si="3">+F26/E26/24</f>
        <v>10.814814814814817</v>
      </c>
    </row>
    <row r="27" spans="1:7" x14ac:dyDescent="0.2">
      <c r="A27" s="23">
        <f>B27</f>
        <v>43289</v>
      </c>
      <c r="B27" s="10">
        <v>43289</v>
      </c>
      <c r="C27" s="22">
        <v>0.36458333333333331</v>
      </c>
      <c r="D27" s="22">
        <v>0.66666666666666663</v>
      </c>
      <c r="E27" s="22">
        <f t="shared" si="2"/>
        <v>0.30208333333333331</v>
      </c>
      <c r="F27" s="24">
        <v>79</v>
      </c>
      <c r="G27" s="61">
        <f t="shared" si="3"/>
        <v>10.896551724137931</v>
      </c>
    </row>
    <row r="28" spans="1:7" x14ac:dyDescent="0.2">
      <c r="A28" s="23">
        <f>B28</f>
        <v>43290</v>
      </c>
      <c r="B28" s="10">
        <v>43290</v>
      </c>
      <c r="C28" s="22">
        <v>0.36805555555555558</v>
      </c>
      <c r="D28" s="22">
        <v>0.66666666666666663</v>
      </c>
      <c r="E28" s="22">
        <f t="shared" si="2"/>
        <v>0.29861111111111105</v>
      </c>
      <c r="F28" s="24">
        <v>69</v>
      </c>
      <c r="G28" s="61">
        <f t="shared" si="3"/>
        <v>9.6279069767441872</v>
      </c>
    </row>
    <row r="29" spans="1:7" x14ac:dyDescent="0.2">
      <c r="A29" s="23">
        <f>B29</f>
        <v>43291</v>
      </c>
      <c r="B29" s="10">
        <v>43291</v>
      </c>
      <c r="C29" s="22">
        <v>0.375</v>
      </c>
      <c r="D29" s="22">
        <v>0.51041666666666663</v>
      </c>
      <c r="E29" s="22">
        <f t="shared" si="2"/>
        <v>0.13541666666666663</v>
      </c>
      <c r="F29" s="24">
        <v>50</v>
      </c>
      <c r="G29" s="61">
        <f t="shared" si="3"/>
        <v>15.384615384615389</v>
      </c>
    </row>
    <row r="30" spans="1:7" s="24" customFormat="1" x14ac:dyDescent="0.2">
      <c r="A30" s="23">
        <f t="shared" ref="A30:A31" si="4">B30</f>
        <v>43292</v>
      </c>
      <c r="B30" s="10">
        <v>43292</v>
      </c>
      <c r="C30" s="22">
        <v>0.37152777777777773</v>
      </c>
      <c r="D30" s="22">
        <v>0.66666666666666663</v>
      </c>
      <c r="E30" s="22">
        <f t="shared" si="2"/>
        <v>0.2951388888888889</v>
      </c>
      <c r="F30" s="24">
        <v>75</v>
      </c>
      <c r="G30" s="61">
        <f t="shared" si="3"/>
        <v>10.588235294117647</v>
      </c>
    </row>
    <row r="31" spans="1:7" s="24" customFormat="1" x14ac:dyDescent="0.2">
      <c r="A31" s="23">
        <f t="shared" si="4"/>
        <v>43293</v>
      </c>
      <c r="B31" s="10">
        <v>43293</v>
      </c>
      <c r="C31" s="22">
        <v>0.3298611111111111</v>
      </c>
      <c r="D31" s="22">
        <v>0.85416666666666663</v>
      </c>
      <c r="E31" s="22">
        <f t="shared" si="2"/>
        <v>0.52430555555555558</v>
      </c>
      <c r="F31" s="24">
        <v>120</v>
      </c>
      <c r="G31" s="61">
        <f t="shared" si="3"/>
        <v>9.5364238410596016</v>
      </c>
    </row>
    <row r="32" spans="1:7" x14ac:dyDescent="0.2">
      <c r="E32" s="31">
        <f>SUM(E25:E31)</f>
        <v>2.1284722222222214</v>
      </c>
      <c r="F32" s="27">
        <f>SUM(F25:F31)</f>
        <v>546</v>
      </c>
      <c r="G32" s="62">
        <f>+F32/E32/24</f>
        <v>10.688417618270803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A1:B1"/>
  </mergeCells>
  <pageMargins left="0.23622047244094491" right="0.23622047244094491" top="0.74803149606299213" bottom="0.74803149606299213" header="0.31496062992125984" footer="0.31496062992125984"/>
  <pageSetup paperSize="9" fitToHeight="0" orientation="landscape" cellComments="asDisplayed" r:id="rId1"/>
  <headerFooter>
    <oddHeader>&amp;C&amp;20&amp;A</oddHeader>
    <oddFooter>&amp;L&amp;Z
&amp;F&amp;A&amp;CSeite &amp;P von &amp;N&amp;R&amp;D</oddFooter>
  </headerFooter>
  <rowBreaks count="1" manualBreakCount="1">
    <brk id="46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39"/>
  <sheetViews>
    <sheetView showGridLines="0" zoomScaleNormal="100" zoomScaleSheetLayoutView="100" zoomScalePageLayoutView="70" workbookViewId="0">
      <pane ySplit="2" topLeftCell="A18" activePane="bottomLeft" state="frozen"/>
      <selection activeCell="B1" sqref="B1"/>
      <selection pane="bottomLeft" sqref="A1:C1"/>
    </sheetView>
  </sheetViews>
  <sheetFormatPr baseColWidth="10" defaultRowHeight="12.75" x14ac:dyDescent="0.2"/>
  <cols>
    <col min="1" max="1" width="18" style="24" customWidth="1"/>
    <col min="2" max="2" width="14.28515625" style="24" customWidth="1"/>
    <col min="3" max="4" width="11.42578125" style="24" customWidth="1"/>
    <col min="5" max="5" width="7.5703125" style="24" bestFit="1" customWidth="1"/>
    <col min="6" max="6" width="17.140625" style="24" customWidth="1"/>
    <col min="7" max="16384" width="11.42578125" style="24"/>
  </cols>
  <sheetData>
    <row r="1" spans="1:7" ht="15.75" x14ac:dyDescent="0.2">
      <c r="A1" s="63" t="s">
        <v>26</v>
      </c>
      <c r="B1" s="63"/>
      <c r="C1" s="63"/>
      <c r="E1" s="10"/>
    </row>
    <row r="4" spans="1:7" x14ac:dyDescent="0.2">
      <c r="A4" s="24" t="s">
        <v>27</v>
      </c>
      <c r="C4" s="35"/>
      <c r="D4" s="33"/>
    </row>
    <row r="5" spans="1:7" x14ac:dyDescent="0.2">
      <c r="C5" s="10"/>
      <c r="D5" s="10"/>
      <c r="F5" s="10"/>
    </row>
    <row r="6" spans="1:7" ht="26.25" x14ac:dyDescent="0.2">
      <c r="A6" s="64" t="s">
        <v>26</v>
      </c>
      <c r="B6" s="64"/>
      <c r="C6" s="64"/>
      <c r="D6" s="64"/>
      <c r="E6" s="64"/>
      <c r="F6" s="37"/>
    </row>
    <row r="8" spans="1:7" x14ac:dyDescent="0.2">
      <c r="A8" s="12" t="s">
        <v>30</v>
      </c>
      <c r="B8" s="16" t="s">
        <v>7</v>
      </c>
      <c r="C8" s="13" t="s">
        <v>23</v>
      </c>
      <c r="D8" s="14" t="s">
        <v>24</v>
      </c>
      <c r="E8" s="15" t="s">
        <v>25</v>
      </c>
      <c r="F8" s="15" t="s">
        <v>6</v>
      </c>
    </row>
    <row r="9" spans="1:7" x14ac:dyDescent="0.2">
      <c r="A9" s="9" t="s">
        <v>94</v>
      </c>
      <c r="B9" s="9"/>
      <c r="C9" s="10">
        <v>18726</v>
      </c>
      <c r="D9" s="33"/>
      <c r="E9" s="32"/>
      <c r="F9" s="26"/>
      <c r="G9" s="11"/>
    </row>
    <row r="10" spans="1:7" x14ac:dyDescent="0.2">
      <c r="A10" s="9" t="s">
        <v>99</v>
      </c>
      <c r="B10" s="9"/>
      <c r="C10" s="10">
        <v>17758</v>
      </c>
      <c r="D10" s="33"/>
      <c r="E10" s="32"/>
      <c r="G10" s="11"/>
    </row>
    <row r="11" spans="1:7" x14ac:dyDescent="0.2">
      <c r="A11" s="9" t="s">
        <v>96</v>
      </c>
      <c r="B11" s="9"/>
      <c r="C11" s="10">
        <v>40371</v>
      </c>
      <c r="D11" s="33"/>
      <c r="E11" s="32"/>
      <c r="G11" s="11"/>
    </row>
    <row r="12" spans="1:7" x14ac:dyDescent="0.2">
      <c r="A12" s="9" t="s">
        <v>88</v>
      </c>
      <c r="B12" s="9"/>
      <c r="C12" s="10">
        <v>42370</v>
      </c>
      <c r="D12" s="33"/>
      <c r="E12" s="32"/>
      <c r="F12" s="32"/>
      <c r="G12" s="11"/>
    </row>
    <row r="13" spans="1:7" x14ac:dyDescent="0.2">
      <c r="A13" s="9" t="s">
        <v>95</v>
      </c>
      <c r="B13" s="9"/>
      <c r="C13" s="10">
        <v>33741</v>
      </c>
      <c r="D13" s="33"/>
      <c r="E13" s="32"/>
      <c r="G13" s="11"/>
    </row>
    <row r="14" spans="1:7" x14ac:dyDescent="0.2">
      <c r="A14" s="9" t="s">
        <v>93</v>
      </c>
      <c r="B14" s="9"/>
      <c r="C14" s="10">
        <v>20882</v>
      </c>
      <c r="D14" s="33"/>
      <c r="E14" s="32"/>
      <c r="G14" s="11"/>
    </row>
    <row r="15" spans="1:7" x14ac:dyDescent="0.2">
      <c r="A15" s="9" t="s">
        <v>98</v>
      </c>
      <c r="B15" s="9"/>
      <c r="C15" s="10">
        <v>22128</v>
      </c>
      <c r="D15" s="33"/>
      <c r="E15" s="32"/>
      <c r="G15" s="11"/>
    </row>
    <row r="16" spans="1:7" x14ac:dyDescent="0.2">
      <c r="A16" s="9" t="s">
        <v>91</v>
      </c>
      <c r="B16" s="9"/>
      <c r="C16" s="10">
        <v>12838</v>
      </c>
      <c r="D16" s="33"/>
      <c r="E16" s="32"/>
      <c r="G16" s="11"/>
    </row>
    <row r="17" spans="1:7" x14ac:dyDescent="0.2">
      <c r="A17" s="9" t="s">
        <v>100</v>
      </c>
      <c r="B17" s="9"/>
      <c r="C17" s="10">
        <v>16315</v>
      </c>
      <c r="D17" s="33"/>
      <c r="E17" s="32"/>
      <c r="G17" s="11"/>
    </row>
    <row r="18" spans="1:7" x14ac:dyDescent="0.2">
      <c r="A18" s="9" t="s">
        <v>97</v>
      </c>
      <c r="B18" s="9"/>
      <c r="C18" s="10">
        <v>17370</v>
      </c>
      <c r="D18" s="33"/>
      <c r="E18" s="32"/>
      <c r="G18" s="11"/>
    </row>
    <row r="19" spans="1:7" x14ac:dyDescent="0.2">
      <c r="A19" s="9" t="s">
        <v>101</v>
      </c>
      <c r="B19" s="9"/>
      <c r="C19" s="10">
        <v>13874</v>
      </c>
      <c r="D19" s="33"/>
      <c r="E19" s="32"/>
      <c r="G19" s="11"/>
    </row>
    <row r="20" spans="1:7" x14ac:dyDescent="0.2">
      <c r="A20" s="9" t="s">
        <v>102</v>
      </c>
      <c r="B20" s="9"/>
      <c r="C20" s="10">
        <v>42735</v>
      </c>
      <c r="D20" s="33"/>
      <c r="E20" s="32"/>
      <c r="G20" s="11"/>
    </row>
    <row r="21" spans="1:7" x14ac:dyDescent="0.2">
      <c r="A21" s="9" t="s">
        <v>90</v>
      </c>
      <c r="B21" s="9"/>
      <c r="C21" s="10">
        <v>28191</v>
      </c>
      <c r="D21" s="33"/>
      <c r="E21" s="32"/>
      <c r="G21" s="11"/>
    </row>
    <row r="22" spans="1:7" x14ac:dyDescent="0.2">
      <c r="A22" s="9" t="s">
        <v>89</v>
      </c>
      <c r="B22" s="9"/>
      <c r="C22" s="10">
        <v>17963</v>
      </c>
      <c r="D22" s="33"/>
      <c r="E22" s="32"/>
      <c r="G22" s="11"/>
    </row>
    <row r="23" spans="1:7" x14ac:dyDescent="0.2">
      <c r="A23" s="9" t="s">
        <v>92</v>
      </c>
      <c r="B23" s="9"/>
      <c r="C23" s="10">
        <v>39141</v>
      </c>
      <c r="D23" s="33"/>
      <c r="E23" s="32"/>
      <c r="G23" s="11"/>
    </row>
    <row r="26" spans="1:7" x14ac:dyDescent="0.2">
      <c r="A26" s="34" t="s">
        <v>75</v>
      </c>
    </row>
    <row r="27" spans="1:7" s="26" customFormat="1" x14ac:dyDescent="0.2">
      <c r="A27" s="9" t="s">
        <v>103</v>
      </c>
      <c r="B27" s="9" t="s">
        <v>104</v>
      </c>
    </row>
    <row r="28" spans="1:7" x14ac:dyDescent="0.2">
      <c r="A28" s="24" t="s">
        <v>109</v>
      </c>
      <c r="B28" s="32" t="s">
        <v>106</v>
      </c>
    </row>
    <row r="29" spans="1:7" x14ac:dyDescent="0.2">
      <c r="A29" s="24" t="s">
        <v>110</v>
      </c>
      <c r="B29" s="32" t="s">
        <v>111</v>
      </c>
    </row>
    <row r="30" spans="1:7" x14ac:dyDescent="0.2">
      <c r="A30" s="24" t="s">
        <v>61</v>
      </c>
      <c r="B30" s="33" t="s">
        <v>112</v>
      </c>
    </row>
    <row r="31" spans="1:7" x14ac:dyDescent="0.2">
      <c r="A31" s="24" t="s">
        <v>72</v>
      </c>
      <c r="B31" s="33" t="s">
        <v>113</v>
      </c>
    </row>
    <row r="32" spans="1:7" x14ac:dyDescent="0.2">
      <c r="A32" s="24" t="s">
        <v>71</v>
      </c>
      <c r="B32" s="32" t="s">
        <v>114</v>
      </c>
    </row>
    <row r="33" spans="1:2" x14ac:dyDescent="0.2">
      <c r="A33" s="24" t="s">
        <v>71</v>
      </c>
      <c r="B33" s="26" t="s">
        <v>107</v>
      </c>
    </row>
    <row r="34" spans="1:2" x14ac:dyDescent="0.2">
      <c r="A34" s="24" t="s">
        <v>73</v>
      </c>
      <c r="B34" s="32" t="s">
        <v>115</v>
      </c>
    </row>
    <row r="35" spans="1:2" x14ac:dyDescent="0.2">
      <c r="A35" s="24" t="s">
        <v>116</v>
      </c>
      <c r="B35" s="32"/>
    </row>
    <row r="36" spans="1:2" x14ac:dyDescent="0.2">
      <c r="A36" s="26" t="s">
        <v>117</v>
      </c>
      <c r="B36" s="32"/>
    </row>
    <row r="38" spans="1:2" x14ac:dyDescent="0.2">
      <c r="A38" s="24" t="s">
        <v>69</v>
      </c>
    </row>
    <row r="39" spans="1:2" x14ac:dyDescent="0.2">
      <c r="A39" s="24" t="s">
        <v>74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A1:C1"/>
    <mergeCell ref="A6:E6"/>
  </mergeCells>
  <conditionalFormatting sqref="B32">
    <cfRule type="expression" dxfId="2" priority="1">
      <formula>MOD(B32,10)=0</formula>
    </cfRule>
  </conditionalFormatting>
  <pageMargins left="0.23622047244094491" right="0.23622047244094491" top="0.74803149606299213" bottom="0.74803149606299213" header="0.31496062992125984" footer="0.31496062992125984"/>
  <pageSetup paperSize="9" fitToHeight="0" orientation="landscape" cellComments="asDisplayed" r:id="rId1"/>
  <headerFooter>
    <oddHeader>&amp;C&amp;20&amp;A</oddHeader>
    <oddFooter>&amp;L&amp;Z
&amp;F&amp;A&amp;CSeite &amp;P von &amp;N&amp;R&amp;D</oddFooter>
  </headerFooter>
  <rowBreaks count="2" manualBreakCount="2">
    <brk id="25" max="16383" man="1"/>
    <brk id="56" max="16383" man="1"/>
  </row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1">
    <pageSetUpPr fitToPage="1"/>
  </sheetPr>
  <dimension ref="A1:G63"/>
  <sheetViews>
    <sheetView showGridLines="0" zoomScaleNormal="100" zoomScaleSheetLayoutView="100" zoomScalePageLayoutView="70" workbookViewId="0">
      <pane ySplit="2" topLeftCell="A3" activePane="bottomLeft" state="frozen"/>
      <selection activeCell="B1" sqref="B1"/>
      <selection pane="bottomLeft" activeCell="A3" sqref="A3"/>
    </sheetView>
  </sheetViews>
  <sheetFormatPr baseColWidth="10" defaultRowHeight="12.75" outlineLevelRow="1" outlineLevelCol="1" x14ac:dyDescent="0.2"/>
  <cols>
    <col min="1" max="1" width="18" customWidth="1"/>
    <col min="2" max="2" width="14.28515625" customWidth="1"/>
    <col min="3" max="3" width="11.42578125" customWidth="1"/>
    <col min="4" max="4" width="11.42578125" hidden="1" customWidth="1" outlineLevel="1"/>
    <col min="5" max="5" width="7.5703125" bestFit="1" customWidth="1" collapsed="1"/>
    <col min="6" max="6" width="17.140625" customWidth="1"/>
  </cols>
  <sheetData>
    <row r="1" spans="1:7" ht="15.75" x14ac:dyDescent="0.2">
      <c r="A1" s="63" t="s">
        <v>26</v>
      </c>
      <c r="B1" s="63"/>
      <c r="C1" s="63"/>
      <c r="E1" s="10"/>
    </row>
    <row r="4" spans="1:7" x14ac:dyDescent="0.2">
      <c r="A4" s="38" t="s">
        <v>27</v>
      </c>
      <c r="C4" s="35">
        <v>43896</v>
      </c>
      <c r="D4" s="36" t="str">
        <f>TEXT(C4,"MM")&amp;TEXT(C4,"TT")</f>
        <v>0306</v>
      </c>
    </row>
    <row r="5" spans="1:7" x14ac:dyDescent="0.2">
      <c r="C5" s="10"/>
      <c r="D5" s="10"/>
      <c r="F5" s="10"/>
    </row>
    <row r="6" spans="1:7" ht="26.25" x14ac:dyDescent="0.2">
      <c r="A6" s="64" t="s">
        <v>26</v>
      </c>
      <c r="B6" s="64"/>
      <c r="C6" s="64"/>
      <c r="D6" s="64"/>
      <c r="E6" s="64"/>
      <c r="F6" s="59">
        <f>DATEVALUE("31.12."&amp;YEAR(C4))</f>
        <v>44196</v>
      </c>
    </row>
    <row r="8" spans="1:7" x14ac:dyDescent="0.2">
      <c r="A8" s="12" t="s">
        <v>30</v>
      </c>
      <c r="B8" s="16" t="s">
        <v>7</v>
      </c>
      <c r="C8" s="13" t="s">
        <v>23</v>
      </c>
      <c r="D8" s="14" t="s">
        <v>24</v>
      </c>
      <c r="E8" s="15" t="s">
        <v>25</v>
      </c>
      <c r="F8" s="15" t="s">
        <v>6</v>
      </c>
    </row>
    <row r="9" spans="1:7" x14ac:dyDescent="0.2">
      <c r="A9" s="9" t="s">
        <v>11</v>
      </c>
      <c r="B9" s="9" t="s">
        <v>35</v>
      </c>
      <c r="C9" s="10">
        <v>42370</v>
      </c>
      <c r="D9" s="33" t="str">
        <f t="shared" ref="D9:D23" si="0">TEXT(C9,"MM")&amp;TEXT(C9,"TT")</f>
        <v>0101</v>
      </c>
      <c r="E9" s="32">
        <f t="shared" ref="E9:E23" si="1">DATEDIF(C9,$F$6,"y")</f>
        <v>4</v>
      </c>
      <c r="F9" s="32" t="str">
        <f t="shared" ref="F9:F23" si="2">IF(D9=$D$4,"Heute Geburtstag",IF(VALUE(D9)=VALUE($D$4)+1,"Morgen Geburtstag",""))</f>
        <v/>
      </c>
      <c r="G9" s="11"/>
    </row>
    <row r="10" spans="1:7" x14ac:dyDescent="0.2">
      <c r="A10" s="9" t="s">
        <v>15</v>
      </c>
      <c r="B10" s="9" t="s">
        <v>32</v>
      </c>
      <c r="C10" s="10">
        <v>12838</v>
      </c>
      <c r="D10" s="10" t="str">
        <f t="shared" si="0"/>
        <v>0223</v>
      </c>
      <c r="E10">
        <f t="shared" si="1"/>
        <v>85</v>
      </c>
      <c r="F10" t="str">
        <f t="shared" si="2"/>
        <v/>
      </c>
      <c r="G10" s="11"/>
    </row>
    <row r="11" spans="1:7" x14ac:dyDescent="0.2">
      <c r="A11" s="9" t="s">
        <v>22</v>
      </c>
      <c r="B11" s="9" t="s">
        <v>37</v>
      </c>
      <c r="C11" s="10">
        <v>39141</v>
      </c>
      <c r="D11" s="10" t="str">
        <f t="shared" si="0"/>
        <v>0228</v>
      </c>
      <c r="E11">
        <f t="shared" si="1"/>
        <v>13</v>
      </c>
      <c r="F11" t="str">
        <f t="shared" si="2"/>
        <v/>
      </c>
      <c r="G11" s="11"/>
    </row>
    <row r="12" spans="1:7" x14ac:dyDescent="0.2">
      <c r="A12" s="9" t="s">
        <v>13</v>
      </c>
      <c r="B12" s="9" t="s">
        <v>38</v>
      </c>
      <c r="C12" s="10">
        <v>20882</v>
      </c>
      <c r="D12" s="10" t="str">
        <f t="shared" si="0"/>
        <v>0303</v>
      </c>
      <c r="E12" s="26">
        <f t="shared" si="1"/>
        <v>63</v>
      </c>
      <c r="F12" s="26" t="str">
        <f t="shared" si="2"/>
        <v/>
      </c>
      <c r="G12" s="11"/>
    </row>
    <row r="13" spans="1:7" x14ac:dyDescent="0.2">
      <c r="A13" s="9" t="s">
        <v>21</v>
      </c>
      <c r="B13" s="9" t="s">
        <v>33</v>
      </c>
      <c r="C13" s="10">
        <v>17963</v>
      </c>
      <c r="D13" s="10" t="str">
        <f t="shared" si="0"/>
        <v>0306</v>
      </c>
      <c r="E13">
        <f t="shared" si="1"/>
        <v>71</v>
      </c>
      <c r="F13" t="str">
        <f t="shared" si="2"/>
        <v>Heute Geburtstag</v>
      </c>
      <c r="G13" s="11"/>
    </row>
    <row r="14" spans="1:7" x14ac:dyDescent="0.2">
      <c r="A14" s="9" t="s">
        <v>20</v>
      </c>
      <c r="B14" s="9" t="s">
        <v>36</v>
      </c>
      <c r="C14" s="10">
        <v>28191</v>
      </c>
      <c r="D14" s="10" t="str">
        <f t="shared" si="0"/>
        <v>0307</v>
      </c>
      <c r="E14">
        <f t="shared" si="1"/>
        <v>43</v>
      </c>
      <c r="F14" t="str">
        <f t="shared" si="2"/>
        <v>Morgen Geburtstag</v>
      </c>
      <c r="G14" s="11"/>
    </row>
    <row r="15" spans="1:7" x14ac:dyDescent="0.2">
      <c r="A15" s="9" t="s">
        <v>8</v>
      </c>
      <c r="B15" s="9" t="s">
        <v>31</v>
      </c>
      <c r="C15" s="10">
        <v>18726</v>
      </c>
      <c r="D15" s="10" t="str">
        <f t="shared" si="0"/>
        <v>0408</v>
      </c>
      <c r="E15">
        <f t="shared" si="1"/>
        <v>69</v>
      </c>
      <c r="F15" t="str">
        <f t="shared" si="2"/>
        <v/>
      </c>
      <c r="G15" s="11"/>
    </row>
    <row r="16" spans="1:7" x14ac:dyDescent="0.2">
      <c r="A16" s="9" t="s">
        <v>12</v>
      </c>
      <c r="B16" s="9" t="s">
        <v>39</v>
      </c>
      <c r="C16" s="10">
        <v>33741</v>
      </c>
      <c r="D16" s="10" t="str">
        <f t="shared" si="0"/>
        <v>0517</v>
      </c>
      <c r="E16">
        <f t="shared" si="1"/>
        <v>28</v>
      </c>
      <c r="F16" t="str">
        <f t="shared" si="2"/>
        <v/>
      </c>
      <c r="G16" s="11"/>
    </row>
    <row r="17" spans="1:7" x14ac:dyDescent="0.2">
      <c r="A17" s="9" t="s">
        <v>10</v>
      </c>
      <c r="B17" s="9" t="s">
        <v>40</v>
      </c>
      <c r="C17" s="10">
        <v>40371</v>
      </c>
      <c r="D17" s="10" t="str">
        <f t="shared" si="0"/>
        <v>0712</v>
      </c>
      <c r="E17">
        <f t="shared" si="1"/>
        <v>10</v>
      </c>
      <c r="F17" t="str">
        <f t="shared" si="2"/>
        <v/>
      </c>
      <c r="G17" s="11"/>
    </row>
    <row r="18" spans="1:7" x14ac:dyDescent="0.2">
      <c r="A18" s="9" t="s">
        <v>17</v>
      </c>
      <c r="B18" s="9" t="s">
        <v>41</v>
      </c>
      <c r="C18" s="10">
        <v>17370</v>
      </c>
      <c r="D18" s="10" t="str">
        <f t="shared" si="0"/>
        <v>0722</v>
      </c>
      <c r="E18">
        <f t="shared" si="1"/>
        <v>73</v>
      </c>
      <c r="F18" t="str">
        <f t="shared" si="2"/>
        <v/>
      </c>
      <c r="G18" s="11"/>
    </row>
    <row r="19" spans="1:7" x14ac:dyDescent="0.2">
      <c r="A19" s="9" t="s">
        <v>14</v>
      </c>
      <c r="B19" s="9" t="s">
        <v>42</v>
      </c>
      <c r="C19" s="10">
        <v>22128</v>
      </c>
      <c r="D19" s="10" t="str">
        <f t="shared" si="0"/>
        <v>0731</v>
      </c>
      <c r="E19">
        <f t="shared" si="1"/>
        <v>60</v>
      </c>
      <c r="F19" t="str">
        <f t="shared" si="2"/>
        <v/>
      </c>
      <c r="G19" s="11"/>
    </row>
    <row r="20" spans="1:7" x14ac:dyDescent="0.2">
      <c r="A20" s="9" t="s">
        <v>9</v>
      </c>
      <c r="B20" s="9" t="s">
        <v>43</v>
      </c>
      <c r="C20" s="10">
        <v>17758</v>
      </c>
      <c r="D20" s="10" t="str">
        <f t="shared" si="0"/>
        <v>0813</v>
      </c>
      <c r="E20">
        <f t="shared" si="1"/>
        <v>72</v>
      </c>
      <c r="F20" t="str">
        <f t="shared" si="2"/>
        <v/>
      </c>
      <c r="G20" s="11"/>
    </row>
    <row r="21" spans="1:7" x14ac:dyDescent="0.2">
      <c r="A21" s="9" t="s">
        <v>16</v>
      </c>
      <c r="B21" s="9" t="s">
        <v>44</v>
      </c>
      <c r="C21" s="10">
        <v>16315</v>
      </c>
      <c r="D21" s="10" t="str">
        <f t="shared" si="0"/>
        <v>0831</v>
      </c>
      <c r="E21">
        <f t="shared" si="1"/>
        <v>76</v>
      </c>
      <c r="F21" t="str">
        <f t="shared" si="2"/>
        <v/>
      </c>
      <c r="G21" s="11"/>
    </row>
    <row r="22" spans="1:7" x14ac:dyDescent="0.2">
      <c r="A22" s="9" t="s">
        <v>18</v>
      </c>
      <c r="B22" s="9" t="s">
        <v>34</v>
      </c>
      <c r="C22" s="10">
        <v>13874</v>
      </c>
      <c r="D22" s="10" t="str">
        <f t="shared" si="0"/>
        <v>1225</v>
      </c>
      <c r="E22" s="26">
        <f t="shared" si="1"/>
        <v>83</v>
      </c>
      <c r="F22" s="26" t="str">
        <f t="shared" si="2"/>
        <v/>
      </c>
      <c r="G22" s="11"/>
    </row>
    <row r="23" spans="1:7" x14ac:dyDescent="0.2">
      <c r="A23" s="9" t="s">
        <v>19</v>
      </c>
      <c r="B23" s="9" t="s">
        <v>87</v>
      </c>
      <c r="C23" s="10">
        <v>42735</v>
      </c>
      <c r="D23" s="10" t="str">
        <f t="shared" si="0"/>
        <v>1231</v>
      </c>
      <c r="E23">
        <f t="shared" si="1"/>
        <v>4</v>
      </c>
      <c r="F23" t="str">
        <f t="shared" si="2"/>
        <v/>
      </c>
      <c r="G23" s="11"/>
    </row>
    <row r="26" spans="1:7" hidden="1" outlineLevel="1" x14ac:dyDescent="0.2">
      <c r="A26" s="34" t="s">
        <v>75</v>
      </c>
    </row>
    <row r="27" spans="1:7" hidden="1" outlineLevel="1" x14ac:dyDescent="0.2">
      <c r="A27" s="24" t="s">
        <v>61</v>
      </c>
      <c r="B27" s="24" t="s">
        <v>62</v>
      </c>
    </row>
    <row r="28" spans="1:7" hidden="1" outlineLevel="1" x14ac:dyDescent="0.2">
      <c r="A28" s="24" t="s">
        <v>63</v>
      </c>
      <c r="B28" s="32" t="s">
        <v>64</v>
      </c>
    </row>
    <row r="29" spans="1:7" hidden="1" outlineLevel="1" x14ac:dyDescent="0.2">
      <c r="A29" s="24" t="s">
        <v>66</v>
      </c>
      <c r="B29" s="33" t="s">
        <v>65</v>
      </c>
    </row>
    <row r="30" spans="1:7" hidden="1" outlineLevel="1" x14ac:dyDescent="0.2">
      <c r="A30" s="24" t="s">
        <v>72</v>
      </c>
      <c r="B30" s="33" t="s">
        <v>67</v>
      </c>
    </row>
    <row r="31" spans="1:7" hidden="1" outlineLevel="1" x14ac:dyDescent="0.2">
      <c r="A31" s="24" t="s">
        <v>71</v>
      </c>
      <c r="B31" s="32" t="s">
        <v>68</v>
      </c>
    </row>
    <row r="32" spans="1:7" hidden="1" outlineLevel="1" x14ac:dyDescent="0.2">
      <c r="A32" s="24" t="s">
        <v>71</v>
      </c>
      <c r="B32" s="24" t="s">
        <v>69</v>
      </c>
    </row>
    <row r="33" spans="1:2" hidden="1" outlineLevel="1" x14ac:dyDescent="0.2">
      <c r="A33" s="24" t="s">
        <v>73</v>
      </c>
      <c r="B33" s="32" t="s">
        <v>70</v>
      </c>
    </row>
    <row r="34" spans="1:2" s="24" customFormat="1" hidden="1" outlineLevel="1" x14ac:dyDescent="0.2">
      <c r="A34" s="24" t="s">
        <v>76</v>
      </c>
      <c r="B34" s="32"/>
    </row>
    <row r="35" spans="1:2" s="24" customFormat="1" hidden="1" outlineLevel="1" x14ac:dyDescent="0.2">
      <c r="A35" s="24" t="s">
        <v>77</v>
      </c>
      <c r="B35" s="32"/>
    </row>
    <row r="36" spans="1:2" hidden="1" outlineLevel="1" x14ac:dyDescent="0.2"/>
    <row r="37" spans="1:2" hidden="1" outlineLevel="1" x14ac:dyDescent="0.2">
      <c r="A37" s="24" t="s">
        <v>69</v>
      </c>
    </row>
    <row r="38" spans="1:2" hidden="1" outlineLevel="1" x14ac:dyDescent="0.2">
      <c r="A38" s="24" t="s">
        <v>74</v>
      </c>
    </row>
    <row r="39" spans="1:2" hidden="1" outlineLevel="1" x14ac:dyDescent="0.2"/>
    <row r="40" spans="1:2" hidden="1" outlineLevel="1" x14ac:dyDescent="0.2"/>
    <row r="41" spans="1:2" hidden="1" outlineLevel="1" x14ac:dyDescent="0.2"/>
    <row r="42" spans="1:2" hidden="1" outlineLevel="1" x14ac:dyDescent="0.2"/>
    <row r="43" spans="1:2" hidden="1" outlineLevel="1" x14ac:dyDescent="0.2"/>
    <row r="44" spans="1:2" hidden="1" outlineLevel="1" x14ac:dyDescent="0.2"/>
    <row r="45" spans="1:2" hidden="1" outlineLevel="1" x14ac:dyDescent="0.2"/>
    <row r="46" spans="1:2" hidden="1" outlineLevel="1" x14ac:dyDescent="0.2"/>
    <row r="47" spans="1:2" hidden="1" outlineLevel="1" x14ac:dyDescent="0.2"/>
    <row r="48" spans="1:2" hidden="1" outlineLevel="1" x14ac:dyDescent="0.2"/>
    <row r="49" hidden="1" outlineLevel="1" x14ac:dyDescent="0.2"/>
    <row r="50" hidden="1" outlineLevel="1" x14ac:dyDescent="0.2"/>
    <row r="51" hidden="1" outlineLevel="1" x14ac:dyDescent="0.2"/>
    <row r="52" hidden="1" outlineLevel="1" x14ac:dyDescent="0.2"/>
    <row r="53" hidden="1" outlineLevel="1" x14ac:dyDescent="0.2"/>
    <row r="54" hidden="1" outlineLevel="1" x14ac:dyDescent="0.2"/>
    <row r="55" hidden="1" outlineLevel="1" x14ac:dyDescent="0.2"/>
    <row r="56" hidden="1" outlineLevel="1" x14ac:dyDescent="0.2"/>
    <row r="57" hidden="1" outlineLevel="1" x14ac:dyDescent="0.2"/>
    <row r="58" hidden="1" outlineLevel="1" x14ac:dyDescent="0.2"/>
    <row r="59" hidden="1" outlineLevel="1" x14ac:dyDescent="0.2"/>
    <row r="60" hidden="1" outlineLevel="1" x14ac:dyDescent="0.2"/>
    <row r="61" hidden="1" outlineLevel="1" x14ac:dyDescent="0.2"/>
    <row r="62" hidden="1" outlineLevel="1" x14ac:dyDescent="0.2"/>
    <row r="63" collapsed="1" x14ac:dyDescent="0.2"/>
  </sheetData>
  <sheetProtection formatCells="0" formatColumns="0" formatRows="0" insertColumns="0" insertRows="0" insertHyperlinks="0" deleteColumns="0" deleteRows="0" sort="0" autoFilter="0" pivotTables="0"/>
  <autoFilter ref="A8:F23" xr:uid="{D2FA1FFD-4D38-4203-95E6-8A05B518ECE1}">
    <sortState ref="A9:F23">
      <sortCondition ref="D8:D23"/>
    </sortState>
  </autoFilter>
  <mergeCells count="2">
    <mergeCell ref="A1:C1"/>
    <mergeCell ref="A6:E6"/>
  </mergeCells>
  <conditionalFormatting sqref="E9:E23">
    <cfRule type="expression" dxfId="1" priority="2">
      <formula>MOD(E9,10)=0</formula>
    </cfRule>
  </conditionalFormatting>
  <conditionalFormatting sqref="B31">
    <cfRule type="expression" dxfId="0" priority="1">
      <formula>MOD(B31,10)=0</formula>
    </cfRule>
  </conditionalFormatting>
  <pageMargins left="0.23622047244094491" right="0.23622047244094491" top="0.74803149606299213" bottom="0.74803149606299213" header="0.31496062992125984" footer="0.31496062992125984"/>
  <pageSetup paperSize="9" fitToHeight="0" orientation="landscape" cellComments="asDisplayed" r:id="rId1"/>
  <headerFooter>
    <oddHeader>&amp;C&amp;20&amp;A</oddHeader>
    <oddFooter>&amp;L&amp;Z
&amp;F&amp;A&amp;CSeite &amp;P von &amp;N&amp;R&amp;D</oddFooter>
  </headerFooter>
  <rowBreaks count="2" manualBreakCount="2">
    <brk id="25" max="16383" man="1"/>
    <brk id="55" max="16383" man="1"/>
  </rowBreaks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7"/>
  <sheetViews>
    <sheetView zoomScaleNormal="100" zoomScaleSheetLayoutView="115" zoomScalePageLayoutView="70" workbookViewId="0">
      <pane ySplit="2" topLeftCell="A3" activePane="bottomLeft" state="frozen"/>
      <selection activeCell="B1" sqref="B1"/>
      <selection pane="bottomLeft" activeCell="A3" sqref="A3"/>
    </sheetView>
  </sheetViews>
  <sheetFormatPr baseColWidth="10" defaultRowHeight="12.75" outlineLevelCol="1" x14ac:dyDescent="0.2"/>
  <cols>
    <col min="1" max="1" width="11.42578125" style="2" customWidth="1" outlineLevel="1"/>
    <col min="2" max="2" width="20" style="3" customWidth="1"/>
    <col min="3" max="3" width="38.140625" style="3" customWidth="1"/>
    <col min="4" max="4" width="1.7109375" style="6" customWidth="1"/>
    <col min="5" max="5" width="65.140625" style="6" customWidth="1"/>
    <col min="6" max="6" width="1.7109375" style="3" customWidth="1"/>
    <col min="7" max="12" width="11.42578125" style="7"/>
  </cols>
  <sheetData>
    <row r="1" spans="1:12" ht="15.75" x14ac:dyDescent="0.2">
      <c r="A1" s="1" t="s">
        <v>0</v>
      </c>
      <c r="B1" s="63" t="s">
        <v>5</v>
      </c>
      <c r="C1" s="63"/>
      <c r="D1" s="65" t="s">
        <v>1</v>
      </c>
      <c r="E1" s="66"/>
      <c r="F1" s="65" t="s">
        <v>2</v>
      </c>
      <c r="G1" s="67"/>
      <c r="H1" s="67"/>
      <c r="I1" s="67"/>
      <c r="J1" s="67"/>
      <c r="K1" s="67"/>
      <c r="L1" s="67"/>
    </row>
    <row r="2" spans="1:12" x14ac:dyDescent="0.2">
      <c r="A2" s="2" t="s">
        <v>3</v>
      </c>
      <c r="D2" s="4"/>
      <c r="E2" s="5"/>
      <c r="F2" s="68"/>
      <c r="G2" s="69"/>
      <c r="H2" s="69"/>
      <c r="I2" s="69"/>
      <c r="J2" s="69"/>
      <c r="K2" s="69"/>
      <c r="L2" s="69"/>
    </row>
    <row r="4" spans="1:12" ht="15" x14ac:dyDescent="0.2">
      <c r="A4" s="2" t="s">
        <v>4</v>
      </c>
      <c r="B4" s="70" t="s">
        <v>6</v>
      </c>
      <c r="C4" s="70"/>
    </row>
    <row r="7" spans="1:12" x14ac:dyDescent="0.2">
      <c r="B7" s="8"/>
    </row>
  </sheetData>
  <sheetProtection formatCells="0" formatColumns="0" formatRows="0" insertColumns="0" insertRows="0" insertHyperlinks="0" deleteColumns="0" deleteRows="0" sort="0" autoFilter="0" pivotTables="0"/>
  <mergeCells count="4">
    <mergeCell ref="B1:C1"/>
    <mergeCell ref="D1:E1"/>
    <mergeCell ref="F1:L2"/>
    <mergeCell ref="B4:C4"/>
  </mergeCells>
  <pageMargins left="0.23622047244094491" right="0.23622047244094491" top="0.74803149606299213" bottom="0.74803149606299213" header="0.31496062992125984" footer="0.31496062992125984"/>
  <pageSetup paperSize="9" scale="74" fitToHeight="0" orientation="landscape" r:id="rId1"/>
  <headerFooter>
    <oddHeader>&amp;C&amp;20&amp;A</oddHeader>
    <oddFooter>&amp;L&amp;Z
&amp;F&amp;A&amp;CSeite &amp;P von &amp;N&amp;R&amp;D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13</vt:i4>
      </vt:variant>
    </vt:vector>
  </HeadingPairs>
  <TitlesOfParts>
    <vt:vector size="20" baseType="lpstr">
      <vt:lpstr>Übung 1 Datum</vt:lpstr>
      <vt:lpstr>Übung 1 Lösung</vt:lpstr>
      <vt:lpstr>Übung 2  Zeit</vt:lpstr>
      <vt:lpstr>Übung 2  Lösung</vt:lpstr>
      <vt:lpstr>Geburtstagskalender</vt:lpstr>
      <vt:lpstr>Geburtstagskalender_Lösung</vt:lpstr>
      <vt:lpstr>Hinweis</vt:lpstr>
      <vt:lpstr>Geburtstagskalender!_08.04.1951</vt:lpstr>
      <vt:lpstr>_08.04.1951</vt:lpstr>
      <vt:lpstr>Geburtstagskalender!Drucktitel</vt:lpstr>
      <vt:lpstr>Geburtstagskalender_Lösung!Drucktitel</vt:lpstr>
      <vt:lpstr>Hinweis!Drucktitel</vt:lpstr>
      <vt:lpstr>'Übung 1 Datum'!Drucktitel</vt:lpstr>
      <vt:lpstr>'Übung 1 Lösung'!Drucktitel</vt:lpstr>
      <vt:lpstr>'Übung 2  Lösung'!Drucktitel</vt:lpstr>
      <vt:lpstr>'Übung 2  Zeit'!Drucktitel</vt:lpstr>
      <vt:lpstr>Geburtstagskalender!geboren</vt:lpstr>
      <vt:lpstr>geboren</vt:lpstr>
      <vt:lpstr>Geburtstagskalender!Sortierung</vt:lpstr>
      <vt:lpstr>Sortierung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 Weinhardt</dc:creator>
  <cp:lastModifiedBy>Artur Weinhardt</cp:lastModifiedBy>
  <cp:lastPrinted>2017-02-12T19:00:56Z</cp:lastPrinted>
  <dcterms:created xsi:type="dcterms:W3CDTF">2016-11-02T14:41:08Z</dcterms:created>
  <dcterms:modified xsi:type="dcterms:W3CDTF">2020-07-13T13:24:05Z</dcterms:modified>
</cp:coreProperties>
</file>